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สำนักปลัด." sheetId="5" r:id="rId1"/>
    <sheet name="กองคลัง" sheetId="2" r:id="rId2"/>
    <sheet name="โยธา" sheetId="3" r:id="rId3"/>
    <sheet name="ศึกษา" sheetId="4" r:id="rId4"/>
    <sheet name="สาธาฯ" sheetId="1" r:id="rId5"/>
    <sheet name="ตรวจสอบฯ" sheetId="6" r:id="rId6"/>
  </sheets>
  <calcPr calcId="125725"/>
</workbook>
</file>

<file path=xl/calcChain.xml><?xml version="1.0" encoding="utf-8"?>
<calcChain xmlns="http://schemas.openxmlformats.org/spreadsheetml/2006/main">
  <c r="D7" i="5"/>
  <c r="D6"/>
  <c r="H33" i="3"/>
  <c r="H49" i="5"/>
  <c r="H48"/>
  <c r="E18" i="1"/>
  <c r="E17"/>
  <c r="E26" i="3"/>
  <c r="E25"/>
  <c r="E23" i="2"/>
  <c r="E42" i="5"/>
  <c r="E41"/>
  <c r="E40"/>
  <c r="E39"/>
  <c r="E38"/>
  <c r="D6" i="6"/>
  <c r="D14" i="1"/>
  <c r="D11"/>
  <c r="D8"/>
  <c r="D7"/>
  <c r="D6"/>
  <c r="D17" i="4"/>
  <c r="D16"/>
  <c r="D8"/>
  <c r="D7"/>
  <c r="D6"/>
  <c r="D23" i="3"/>
  <c r="D22"/>
  <c r="D19"/>
  <c r="D18"/>
  <c r="D17"/>
  <c r="D16"/>
  <c r="D13"/>
  <c r="D12"/>
  <c r="D11"/>
  <c r="D10"/>
  <c r="D9"/>
  <c r="D8"/>
  <c r="D7"/>
  <c r="D6"/>
  <c r="D20" i="2"/>
  <c r="D19"/>
  <c r="D16"/>
  <c r="D15"/>
  <c r="D14"/>
  <c r="D12"/>
  <c r="D11"/>
  <c r="D10"/>
  <c r="D9"/>
  <c r="D8"/>
  <c r="D7"/>
  <c r="D6"/>
  <c r="D33" i="5"/>
  <c r="D31"/>
  <c r="D30"/>
  <c r="D27"/>
  <c r="D25"/>
  <c r="D24"/>
  <c r="D23"/>
  <c r="D22"/>
  <c r="D21"/>
  <c r="D20"/>
  <c r="D19"/>
  <c r="D18"/>
  <c r="D17"/>
  <c r="D16"/>
  <c r="D15"/>
  <c r="D14"/>
  <c r="D15" i="1"/>
  <c r="E21" i="2"/>
  <c r="J11" i="3"/>
  <c r="K9" i="1"/>
  <c r="K8"/>
  <c r="K6" i="4"/>
  <c r="J7" i="3"/>
  <c r="J6"/>
  <c r="J9" i="2"/>
  <c r="J18" i="5"/>
  <c r="J20"/>
  <c r="J16"/>
  <c r="J10" i="2"/>
  <c r="J22" i="5"/>
</calcChain>
</file>

<file path=xl/sharedStrings.xml><?xml version="1.0" encoding="utf-8"?>
<sst xmlns="http://schemas.openxmlformats.org/spreadsheetml/2006/main" count="572" uniqueCount="114">
  <si>
    <t>ภาระค่าใช้จ่ายเกี่ยวกับเงินเดือนและประโยชน์ตอบแทนอื่น</t>
  </si>
  <si>
    <t>ที่</t>
  </si>
  <si>
    <t>ตำแหน่ง</t>
  </si>
  <si>
    <t>จำนวน</t>
  </si>
  <si>
    <t>(คน)</t>
  </si>
  <si>
    <t>เงินเดือน</t>
  </si>
  <si>
    <t>คนละ</t>
  </si>
  <si>
    <t>รวม</t>
  </si>
  <si>
    <t>ขั้นที่เพิ่มขึ้นแต่ละปี</t>
  </si>
  <si>
    <t>2. ปี 2558 มีความต้องการกำหนดตำแหน่ง  เพิ่มขึ้น       ตำแหน่ง        อัตรา  ดังนี้</t>
  </si>
  <si>
    <t>ขั้นต่ำ</t>
  </si>
  <si>
    <t>ขั้นสูง</t>
  </si>
  <si>
    <t>เงินเดือนเฉลี่ย</t>
  </si>
  <si>
    <t>ที่ต้องตั้งไว้</t>
  </si>
  <si>
    <t>(1)+(2)/2x12</t>
  </si>
  <si>
    <t>(1)</t>
  </si>
  <si>
    <t>(2)</t>
  </si>
  <si>
    <t xml:space="preserve">    จำนวน   (คน)</t>
  </si>
  <si>
    <t>3. ปี 2559 มีความต้องการกำหนดตำแหน่ง  เพิ่มขึ้น       ตำแหน่ง        อัตรา  ดังนี้</t>
  </si>
  <si>
    <t>4. ปี 2560 มีความต้องการกำหนดตำแหน่ง  เพิ่มขึ้น       ตำแหน่ง        อัตรา  ดังนี้</t>
  </si>
  <si>
    <t>5.ตั้งงบประมาณรายจ่ายประจำปี ดังนี้</t>
  </si>
  <si>
    <t>ปี 2558</t>
  </si>
  <si>
    <t>ปี 2559</t>
  </si>
  <si>
    <t>ปี 2560</t>
  </si>
  <si>
    <t>ส่วนท้องถิ่น โดยประมาณการใกล้เคียงกับงบประมาณที่ผ่านมา หรือปีถัดไปเพิ่ม 5%</t>
  </si>
  <si>
    <t>นักบริหารงาน อบต. 8</t>
  </si>
  <si>
    <t>นักบริหารงาน อบต. 6</t>
  </si>
  <si>
    <t>สำนักงานปลัดฯ</t>
  </si>
  <si>
    <t>นักบริหารงานทั่วไป ๖</t>
  </si>
  <si>
    <t>จนท.วิเคราะห์นโยบายและแผน ๓-๕ / ๖ ว</t>
  </si>
  <si>
    <t>นิติกร  ๓-๕ / ๖ ว</t>
  </si>
  <si>
    <t>บุคลากร  ๓-๕ / ๖ ว</t>
  </si>
  <si>
    <t>เจ้าหน้าที่บริหารงานทั่วไป ๓-๕ / ๖ ว</t>
  </si>
  <si>
    <t>นักพัฒนาชุมชน  ๓-๕/ ๖ ว</t>
  </si>
  <si>
    <t>นักวิชาการเกษตร ๓-๕/๖ว</t>
  </si>
  <si>
    <r>
      <t xml:space="preserve">เจ้าพนักงานธุรการ </t>
    </r>
    <r>
      <rPr>
        <sz val="16"/>
        <color theme="1"/>
        <rFont val="TH SarabunIT๙"/>
        <family val="2"/>
      </rPr>
      <t>๒-๔/๕</t>
    </r>
  </si>
  <si>
    <r>
      <t xml:space="preserve">เจ้าพนักงานพัฒนาชุมชน  </t>
    </r>
    <r>
      <rPr>
        <sz val="16"/>
        <color theme="1"/>
        <rFont val="TH SarabunIT๙"/>
        <family val="2"/>
      </rPr>
      <t>๒-๔/๕</t>
    </r>
  </si>
  <si>
    <r>
      <t xml:space="preserve">เจ้าหน้าที่ป้องกันและบรรเทาสาธารณภัย </t>
    </r>
    <r>
      <rPr>
        <sz val="14"/>
        <color theme="1"/>
        <rFont val="TH SarabunIT๙"/>
        <family val="2"/>
      </rPr>
      <t>๑-๓/๔</t>
    </r>
  </si>
  <si>
    <t>ลูกจ้างประจำ</t>
  </si>
  <si>
    <t>พนักงานจ้างตามภารกิจ</t>
  </si>
  <si>
    <t>ประเภทผู้มีทักษะ</t>
  </si>
  <si>
    <t>พนักงานขับรถยนต์</t>
  </si>
  <si>
    <t>ผู้ช่วยเจ้าหน้าที่ธุรการ</t>
  </si>
  <si>
    <t>ผู้ช่วยเจ้าหน้าที่พัฒนาชุมชน</t>
  </si>
  <si>
    <t>ประเภทผู้มีคุณวุฒิ</t>
  </si>
  <si>
    <t>ผู้ช่วยจนท.วิเคราะห์นโยบายและแผน</t>
  </si>
  <si>
    <t>พนักงานจ้างทั่วไป</t>
  </si>
  <si>
    <t>คนงานทั่วไป</t>
  </si>
  <si>
    <t>นัการภารโรง</t>
  </si>
  <si>
    <t>ยาม</t>
  </si>
  <si>
    <t>คนสวน</t>
  </si>
  <si>
    <t>พนักงานดับเพลิง</t>
  </si>
  <si>
    <t>นักบริหารงานการคลัง ๗</t>
  </si>
  <si>
    <t>นักวิชาการเงินและบัญชี ๓-๕/ ๖ ว</t>
  </si>
  <si>
    <r>
      <t xml:space="preserve">เจ้าพนักงานการเงินและบัญชี </t>
    </r>
    <r>
      <rPr>
        <sz val="16"/>
        <color theme="1"/>
        <rFont val="TH SarabunIT๙"/>
        <family val="2"/>
      </rPr>
      <t>๒-๔/๕</t>
    </r>
  </si>
  <si>
    <r>
      <t xml:space="preserve">เจ้าพนักงานจัดเก็บรายได้ </t>
    </r>
    <r>
      <rPr>
        <sz val="16"/>
        <color theme="1"/>
        <rFont val="TH SarabunIT๙"/>
        <family val="2"/>
      </rPr>
      <t>๒-๔ /๕</t>
    </r>
    <r>
      <rPr>
        <sz val="16"/>
        <color rgb="FF000000"/>
        <rFont val="TH SarabunIT๙"/>
        <family val="2"/>
      </rPr>
      <t>,6ว</t>
    </r>
  </si>
  <si>
    <r>
      <t xml:space="preserve">เจ้าพนักงานพัสดุ </t>
    </r>
    <r>
      <rPr>
        <sz val="16"/>
        <color theme="1"/>
        <rFont val="TH SarabunIT๙"/>
        <family val="2"/>
      </rPr>
      <t>๒-๔ /๕,๖</t>
    </r>
    <r>
      <rPr>
        <sz val="16"/>
        <color rgb="FF000000"/>
        <rFont val="TH SarabunIT๙"/>
        <family val="2"/>
      </rPr>
      <t>ว</t>
    </r>
  </si>
  <si>
    <t>เจ้าหน้าที่การเงินและบัญชี ๑-๓/๔</t>
  </si>
  <si>
    <t>เจ้าหน้าที่การเงินและบัญชี</t>
  </si>
  <si>
    <t>เจ้าหน้าที่จัดเก็บรายได้</t>
  </si>
  <si>
    <t>ผู้ช่วยเจ้าหน้าที่การเงินและบัญชี</t>
  </si>
  <si>
    <t>ผู้ช่วยนักวิชาการเงินและบัญชี</t>
  </si>
  <si>
    <t>ผู้ช่วยเจ้าพนักงานธุรการ</t>
  </si>
  <si>
    <t>นักบริหารงานช่าง ๖</t>
  </si>
  <si>
    <t>เจ้าหน้าที่บริหารงานช่าง ๖</t>
  </si>
  <si>
    <t>นายช่างโยธา ๒-๔/๕</t>
  </si>
  <si>
    <t>นายช่างเขียนแบบ ๒-๔/๕</t>
  </si>
  <si>
    <t>นายช่างไฟฟ้า  ๒-๔/๕</t>
  </si>
  <si>
    <t>เจ้าหน้าที่ประปา ๑-๓ หรือ ๔</t>
  </si>
  <si>
    <t>ผู้ช่วยช่างโยธา</t>
  </si>
  <si>
    <t>เจ้าหน้าที่ประปา</t>
  </si>
  <si>
    <t>นักบริหารการศึกษา  ๖</t>
  </si>
  <si>
    <t>นักวิชาการศึกษา  ๓-๕ / ๖ ว</t>
  </si>
  <si>
    <t xml:space="preserve">เจ้าพนักงานธุรการ ๒-๔/๕ </t>
  </si>
  <si>
    <t>ครูผู้ดูแลเด็ก</t>
  </si>
  <si>
    <t>ครู</t>
  </si>
  <si>
    <t>พนักงาจ้างตามภารกิจ</t>
  </si>
  <si>
    <t>ผู้ช่วยหัวหน้าศูนย์พัฒนาเด็กเล็ก</t>
  </si>
  <si>
    <t>ผู้ช่วยนักวิชาการศึกษา</t>
  </si>
  <si>
    <t>ผู้ดูแลเด็กอนุบาลและปฐมวัย</t>
  </si>
  <si>
    <t>นักบริหารงานสาธารณสุขและสิ่งแวดล้อม ๖</t>
  </si>
  <si>
    <t>เจ้าพนักงานส่งเสริมสุขภาพ  ๒-๔ /๕</t>
  </si>
  <si>
    <t>เจ้าหน้าที่ธุรการ  ๑-๓/๔</t>
  </si>
  <si>
    <t>เจ้าพนักงานธุรการ  2-4/๕</t>
  </si>
  <si>
    <t>ผู้ช่วยเจ้าพนักงานส่งเสริมสุขภาพ</t>
  </si>
  <si>
    <t>พนักงานขับรถขยะ</t>
  </si>
  <si>
    <t>คนงานประจำรถขยะ</t>
  </si>
  <si>
    <r>
      <rPr>
        <b/>
        <u/>
        <sz val="15"/>
        <color theme="1"/>
        <rFont val="TH SarabunIT๙"/>
        <family val="2"/>
      </rPr>
      <t>หมายเหตุ</t>
    </r>
    <r>
      <rPr>
        <sz val="15"/>
        <color theme="1"/>
        <rFont val="TH SarabunIT๙"/>
        <family val="2"/>
      </rPr>
      <t xml:space="preserve"> การตั้งงบประมาณรายจ่ายประจำปี ให้เป็นไปตามแนวทางการจัดทำงบประมาณรายจ่ายประจำปีขององค์กรปกครอง</t>
    </r>
  </si>
  <si>
    <t>-</t>
  </si>
  <si>
    <t>จพง</t>
  </si>
  <si>
    <t>จนท</t>
  </si>
  <si>
    <t>เจ้าหน้าที่ตรวจสอบภายใน</t>
  </si>
  <si>
    <t>ยุบเลิก</t>
  </si>
  <si>
    <t>เจ้าหน้าที่ธุรการ 1-3/4</t>
  </si>
  <si>
    <t>พนักงานประจำรถขยะ</t>
  </si>
  <si>
    <t>2. ปี 2558  มีความต้องการกำหนดตำแหน่ง  เพิ่มขึ้น 2   ตำแหน่ง 2    อัตรา และยุบเลิก 1  ตำแหน่ง 1  อัตรา  ดังนี้</t>
  </si>
  <si>
    <t>2. ปี 2558 มีความต้องการกำหนดตำแหน่ง  เพิ่มขึ้น 2    ตำแหน่ง 2     อัตรา และยุบเลิก 1  ตำแหน่ง 1  อัตรา  ดังนี้</t>
  </si>
  <si>
    <t>2. ปี 2558 มีความต้องการกำหนดตำแหน่ง  เพิ่มขึ้น 2    ตำแหน่ง 3     อัตรา และยุบเลิก 1  ตำแหน่ง 1  อัตรา  ดังนี้</t>
  </si>
  <si>
    <t>2. ปี 2558 มีความต้องการกำหนดตำแหน่ง  เพิ่มขึ้น 2    ตำแหน่ง 3  อัตรา  ดังนี้</t>
  </si>
  <si>
    <t>2. ปี 2558 มีความต้องการกำหนดตำแหน่ง  เพิ่มขึ้น 3  ตำแหน่ง  4    อัตรา และยุบเลิก 2  ตำแหน่ง 2  อัตรา  ดังนี้</t>
  </si>
  <si>
    <t>ปลัด และรองปลัด อบต.หนองน้ำแดง มีอัตรากำลังปัจจุบัน 2 ตำแหน่ง 2 อัตรา ดังนี้</t>
  </si>
  <si>
    <t>1. สำนักปลัด  มีอัตรากำลังปัจจุบัน    จำนวน 19  ตำแหน่ง  23   อัตรา    ดังนี้</t>
  </si>
  <si>
    <t>1. กองคลัง   มีอัตรากำลังปัจจุบัน    จำนวน 12   ตำแหน่ง  18   อัตรา    ดังนี้</t>
  </si>
  <si>
    <t>1. ส่วนโยธา   มีอัตรากำลังปัจจุบัน    จำนวน  12   ตำแหน่ง 19   อัตรา    ดังนี้</t>
  </si>
  <si>
    <t>1. ส่วนการศึกษา ศาสนาและวัฒนธรรม   มีอัตรากำลังปัจจุบัน    จำนวน 9  ตำแหน่ง 13 อัตรา    ดังนี้</t>
  </si>
  <si>
    <t>1. ส่วนสาธารณสุขและสิ่งแวดล้อม มีอัตรากำลังปัจจุบัน    จำนวน  7  ตำแหน่ง  17  อัตรา    ดังนี้</t>
  </si>
  <si>
    <t>1. ตรวจสอบภายใน มีอัตรากำลังปัจจุบัน    จำนวน  1  ตำแหน่ง 1  อัตรา    ดังนี้</t>
  </si>
  <si>
    <t>1. องค์การบริหารส่วนตำบลหนองน้ำแดง</t>
  </si>
  <si>
    <t>2. สำนักปลัด องค์การบริหารส่วนตำบลหนองน้ำแดง</t>
  </si>
  <si>
    <t>2. ส่วนกองคลัง องค์การบริหารส่วนตำบลหนองน้ำแดง</t>
  </si>
  <si>
    <t>3. ส่วนโยธา องค์การบริหารส่วนตำบลหนองน้ำแดง</t>
  </si>
  <si>
    <t>4. ส่วนการศึกษา ศาสนาและวัฒนธรรม องค์การบริหารส่วนตำบลหนองน้ำแดง</t>
  </si>
  <si>
    <t>5. ส่วนสาธารณสุขและสิ่งแวดล้อม องค์การบริหารส่วนตำบลหนองน้ำแดง</t>
  </si>
  <si>
    <t>5. ตรวจสอบภายใน องค์การบริหารส่วนตำบลหนองน้ำแดง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</si>
</sst>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6"/>
      <color rgb="FF000000"/>
      <name val="TH SarabunIT๙"/>
      <family val="2"/>
    </font>
    <font>
      <b/>
      <u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rgb="FF000000"/>
      <name val="TH SarabunIT๙"/>
      <family val="2"/>
    </font>
    <font>
      <sz val="14"/>
      <color theme="1"/>
      <name val="TH SarabunIT๙"/>
      <family val="2"/>
    </font>
    <font>
      <u/>
      <sz val="16"/>
      <color rgb="FF000000"/>
      <name val="TH SarabunIT๙"/>
      <family val="2"/>
    </font>
    <font>
      <sz val="15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u/>
      <sz val="15"/>
      <color theme="1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b/>
      <sz val="15"/>
      <color theme="1"/>
      <name val="TH SarabunIT๙"/>
      <family val="2"/>
    </font>
    <font>
      <b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1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0" fontId="2" fillId="0" borderId="7" xfId="0" applyFont="1" applyBorder="1"/>
    <xf numFmtId="0" fontId="1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3" fillId="0" borderId="7" xfId="0" applyFont="1" applyFill="1" applyBorder="1"/>
    <xf numFmtId="0" fontId="2" fillId="0" borderId="7" xfId="0" applyFont="1" applyFill="1" applyBorder="1"/>
    <xf numFmtId="0" fontId="3" fillId="0" borderId="8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7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1" fillId="0" borderId="2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9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87" fontId="7" fillId="0" borderId="6" xfId="1" applyNumberFormat="1" applyFont="1" applyBorder="1"/>
    <xf numFmtId="187" fontId="7" fillId="0" borderId="7" xfId="1" applyNumberFormat="1" applyFont="1" applyBorder="1"/>
    <xf numFmtId="187" fontId="7" fillId="0" borderId="8" xfId="1" applyNumberFormat="1" applyFont="1" applyBorder="1"/>
    <xf numFmtId="187" fontId="7" fillId="0" borderId="6" xfId="1" applyNumberFormat="1" applyFont="1" applyBorder="1" applyAlignment="1">
      <alignment horizontal="center"/>
    </xf>
    <xf numFmtId="187" fontId="7" fillId="0" borderId="6" xfId="1" applyNumberFormat="1" applyFont="1" applyBorder="1" applyAlignment="1">
      <alignment horizontal="center" vertical="center"/>
    </xf>
    <xf numFmtId="187" fontId="7" fillId="0" borderId="7" xfId="1" applyNumberFormat="1" applyFont="1" applyBorder="1" applyAlignment="1">
      <alignment horizontal="center"/>
    </xf>
    <xf numFmtId="187" fontId="7" fillId="0" borderId="7" xfId="1" applyNumberFormat="1" applyFont="1" applyBorder="1" applyAlignment="1">
      <alignment horizontal="center" vertical="center"/>
    </xf>
    <xf numFmtId="187" fontId="7" fillId="0" borderId="17" xfId="1" applyNumberFormat="1" applyFont="1" applyBorder="1"/>
    <xf numFmtId="187" fontId="7" fillId="0" borderId="8" xfId="1" applyNumberFormat="1" applyFont="1" applyBorder="1" applyAlignment="1">
      <alignment horizontal="center"/>
    </xf>
    <xf numFmtId="187" fontId="7" fillId="0" borderId="8" xfId="1" applyNumberFormat="1" applyFont="1" applyBorder="1" applyAlignment="1">
      <alignment horizontal="center" vertical="center"/>
    </xf>
    <xf numFmtId="187" fontId="7" fillId="0" borderId="10" xfId="1" applyNumberFormat="1" applyFont="1" applyBorder="1"/>
    <xf numFmtId="187" fontId="7" fillId="0" borderId="9" xfId="1" applyNumberFormat="1" applyFont="1" applyBorder="1"/>
    <xf numFmtId="187" fontId="7" fillId="0" borderId="10" xfId="1" applyNumberFormat="1" applyFont="1" applyBorder="1" applyAlignment="1">
      <alignment horizontal="center"/>
    </xf>
    <xf numFmtId="0" fontId="10" fillId="2" borderId="7" xfId="0" applyFont="1" applyFill="1" applyBorder="1"/>
    <xf numFmtId="187" fontId="11" fillId="0" borderId="10" xfId="1" applyNumberFormat="1" applyFont="1" applyBorder="1"/>
    <xf numFmtId="0" fontId="1" fillId="0" borderId="1" xfId="0" applyFont="1" applyBorder="1" applyAlignment="1">
      <alignment vertical="top" wrapText="1"/>
    </xf>
    <xf numFmtId="187" fontId="7" fillId="0" borderId="1" xfId="1" applyNumberFormat="1" applyFont="1" applyBorder="1"/>
    <xf numFmtId="187" fontId="11" fillId="0" borderId="7" xfId="1" applyNumberFormat="1" applyFont="1" applyBorder="1"/>
    <xf numFmtId="187" fontId="11" fillId="0" borderId="8" xfId="1" applyNumberFormat="1" applyFont="1" applyBorder="1"/>
    <xf numFmtId="187" fontId="7" fillId="0" borderId="8" xfId="1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87" fontId="7" fillId="0" borderId="0" xfId="1" applyNumberFormat="1" applyFont="1" applyBorder="1"/>
    <xf numFmtId="187" fontId="7" fillId="0" borderId="0" xfId="1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87" fontId="7" fillId="0" borderId="17" xfId="1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87" fontId="11" fillId="0" borderId="0" xfId="1" applyNumberFormat="1" applyFont="1" applyBorder="1"/>
    <xf numFmtId="0" fontId="7" fillId="0" borderId="0" xfId="0" applyFont="1" applyBorder="1" applyAlignment="1">
      <alignment horizontal="center" vertical="center"/>
    </xf>
    <xf numFmtId="187" fontId="7" fillId="0" borderId="0" xfId="1" applyNumberFormat="1" applyFont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187" fontId="7" fillId="0" borderId="0" xfId="1" applyNumberFormat="1" applyFont="1" applyBorder="1" applyAlignment="1">
      <alignment horizontal="left"/>
    </xf>
    <xf numFmtId="0" fontId="1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Border="1"/>
    <xf numFmtId="0" fontId="1" fillId="0" borderId="8" xfId="0" applyFont="1" applyBorder="1"/>
    <xf numFmtId="0" fontId="12" fillId="0" borderId="0" xfId="0" applyFont="1" applyAlignment="1">
      <alignment horizontal="left"/>
    </xf>
    <xf numFmtId="0" fontId="12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87" fontId="7" fillId="0" borderId="11" xfId="1" applyNumberFormat="1" applyFont="1" applyBorder="1" applyAlignment="1">
      <alignment horizontal="center"/>
    </xf>
    <xf numFmtId="187" fontId="7" fillId="0" borderId="12" xfId="1" applyNumberFormat="1" applyFont="1" applyBorder="1" applyAlignment="1">
      <alignment horizontal="center"/>
    </xf>
    <xf numFmtId="187" fontId="7" fillId="0" borderId="13" xfId="1" applyNumberFormat="1" applyFont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3" fillId="0" borderId="8" xfId="0" applyFont="1" applyFill="1" applyBorder="1" applyAlignment="1">
      <alignment horizontal="left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abSelected="1" view="pageBreakPreview" topLeftCell="A58" zoomScaleSheetLayoutView="100" workbookViewId="0">
      <selection activeCell="B68" sqref="B68:H68"/>
    </sheetView>
  </sheetViews>
  <sheetFormatPr defaultRowHeight="19.5"/>
  <cols>
    <col min="1" max="1" width="4.875" style="25" customWidth="1"/>
    <col min="2" max="2" width="27.375" style="25" customWidth="1"/>
    <col min="3" max="3" width="6.375" style="25" customWidth="1"/>
    <col min="4" max="4" width="11.25" style="25" customWidth="1"/>
    <col min="5" max="5" width="10.875" style="25" customWidth="1"/>
    <col min="6" max="6" width="8" style="25" customWidth="1"/>
    <col min="7" max="7" width="8.75" style="25" customWidth="1"/>
    <col min="8" max="8" width="10.375" style="25" customWidth="1"/>
    <col min="9" max="16384" width="9" style="25"/>
  </cols>
  <sheetData>
    <row r="1" spans="1:10">
      <c r="A1" s="88" t="s">
        <v>0</v>
      </c>
      <c r="B1" s="88"/>
      <c r="C1" s="88"/>
      <c r="D1" s="88"/>
      <c r="E1" s="88"/>
      <c r="F1" s="88"/>
      <c r="G1" s="88"/>
      <c r="H1" s="88"/>
    </row>
    <row r="2" spans="1:10">
      <c r="A2" s="85" t="s">
        <v>107</v>
      </c>
      <c r="B2" s="24"/>
      <c r="C2" s="24"/>
      <c r="D2" s="24"/>
      <c r="E2" s="24"/>
      <c r="F2" s="24"/>
      <c r="G2" s="24"/>
      <c r="H2" s="24"/>
    </row>
    <row r="3" spans="1:10">
      <c r="A3" s="24" t="s">
        <v>100</v>
      </c>
      <c r="B3" s="24"/>
      <c r="C3" s="24"/>
      <c r="D3" s="24"/>
      <c r="E3" s="24"/>
      <c r="F3" s="24"/>
      <c r="G3" s="24"/>
      <c r="H3" s="24"/>
    </row>
    <row r="4" spans="1:10">
      <c r="A4" s="89" t="s">
        <v>1</v>
      </c>
      <c r="B4" s="90" t="s">
        <v>2</v>
      </c>
      <c r="C4" s="26" t="s">
        <v>3</v>
      </c>
      <c r="D4" s="26" t="s">
        <v>5</v>
      </c>
      <c r="E4" s="91" t="s">
        <v>7</v>
      </c>
      <c r="F4" s="92" t="s">
        <v>8</v>
      </c>
      <c r="G4" s="92"/>
      <c r="H4" s="92"/>
    </row>
    <row r="5" spans="1:10">
      <c r="A5" s="89"/>
      <c r="B5" s="90"/>
      <c r="C5" s="27" t="s">
        <v>4</v>
      </c>
      <c r="D5" s="27" t="s">
        <v>6</v>
      </c>
      <c r="E5" s="91"/>
      <c r="F5" s="28">
        <v>2558</v>
      </c>
      <c r="G5" s="28">
        <v>2559</v>
      </c>
      <c r="H5" s="28">
        <v>2560</v>
      </c>
    </row>
    <row r="6" spans="1:10" ht="20.25">
      <c r="A6" s="23">
        <v>1</v>
      </c>
      <c r="B6" s="1" t="s">
        <v>25</v>
      </c>
      <c r="C6" s="10">
        <v>1</v>
      </c>
      <c r="D6" s="48">
        <f>E6/12</f>
        <v>38430</v>
      </c>
      <c r="E6" s="48">
        <v>461160</v>
      </c>
      <c r="F6" s="48">
        <v>13440</v>
      </c>
      <c r="G6" s="48">
        <v>13920</v>
      </c>
      <c r="H6" s="48">
        <v>14160</v>
      </c>
    </row>
    <row r="7" spans="1:10" ht="20.25">
      <c r="A7" s="22">
        <v>2</v>
      </c>
      <c r="B7" s="84" t="s">
        <v>26</v>
      </c>
      <c r="C7" s="12">
        <v>1</v>
      </c>
      <c r="D7" s="50">
        <f>E7/12</f>
        <v>25540</v>
      </c>
      <c r="E7" s="50">
        <v>306480</v>
      </c>
      <c r="F7" s="50">
        <v>10560</v>
      </c>
      <c r="G7" s="50">
        <v>10800</v>
      </c>
      <c r="H7" s="50">
        <v>10920</v>
      </c>
    </row>
    <row r="8" spans="1:10" ht="20.25">
      <c r="A8" s="43"/>
      <c r="B8" s="83"/>
      <c r="C8" s="45"/>
      <c r="D8" s="69"/>
      <c r="E8" s="69"/>
      <c r="F8" s="69"/>
      <c r="G8" s="69"/>
      <c r="H8" s="69"/>
    </row>
    <row r="9" spans="1:10" ht="20.25">
      <c r="A9" s="86" t="s">
        <v>108</v>
      </c>
      <c r="B9" s="86"/>
      <c r="C9" s="87"/>
      <c r="D9" s="69"/>
      <c r="E9" s="69"/>
      <c r="F9" s="69"/>
      <c r="G9" s="69"/>
      <c r="H9" s="69"/>
    </row>
    <row r="10" spans="1:10">
      <c r="A10" s="25" t="s">
        <v>101</v>
      </c>
    </row>
    <row r="11" spans="1:10">
      <c r="A11" s="89" t="s">
        <v>1</v>
      </c>
      <c r="B11" s="90" t="s">
        <v>2</v>
      </c>
      <c r="C11" s="26" t="s">
        <v>3</v>
      </c>
      <c r="D11" s="26" t="s">
        <v>5</v>
      </c>
      <c r="E11" s="91" t="s">
        <v>7</v>
      </c>
      <c r="F11" s="92" t="s">
        <v>8</v>
      </c>
      <c r="G11" s="92"/>
      <c r="H11" s="92"/>
    </row>
    <row r="12" spans="1:10">
      <c r="A12" s="89"/>
      <c r="B12" s="90"/>
      <c r="C12" s="27" t="s">
        <v>4</v>
      </c>
      <c r="D12" s="27" t="s">
        <v>6</v>
      </c>
      <c r="E12" s="91"/>
      <c r="F12" s="28">
        <v>2558</v>
      </c>
      <c r="G12" s="28">
        <v>2559</v>
      </c>
      <c r="H12" s="28">
        <v>2560</v>
      </c>
    </row>
    <row r="13" spans="1:10" ht="20.25">
      <c r="A13" s="21"/>
      <c r="B13" s="3" t="s">
        <v>27</v>
      </c>
      <c r="C13" s="11"/>
      <c r="D13" s="49"/>
      <c r="E13" s="49"/>
      <c r="F13" s="49"/>
      <c r="G13" s="49"/>
      <c r="H13" s="49"/>
    </row>
    <row r="14" spans="1:10" ht="20.25">
      <c r="A14" s="21">
        <v>1</v>
      </c>
      <c r="B14" s="4" t="s">
        <v>28</v>
      </c>
      <c r="C14" s="11">
        <v>1</v>
      </c>
      <c r="D14" s="49">
        <f t="shared" ref="D14:D25" si="0">E14/12</f>
        <v>24280</v>
      </c>
      <c r="E14" s="49">
        <v>291360</v>
      </c>
      <c r="F14" s="49">
        <v>10080</v>
      </c>
      <c r="G14" s="49">
        <v>10440</v>
      </c>
      <c r="H14" s="49">
        <v>10560</v>
      </c>
    </row>
    <row r="15" spans="1:10" ht="40.5">
      <c r="A15" s="46">
        <v>2</v>
      </c>
      <c r="B15" s="14" t="s">
        <v>29</v>
      </c>
      <c r="C15" s="11">
        <v>1</v>
      </c>
      <c r="D15" s="49">
        <f t="shared" si="0"/>
        <v>18590</v>
      </c>
      <c r="E15" s="49">
        <v>223080</v>
      </c>
      <c r="F15" s="49">
        <v>8520</v>
      </c>
      <c r="G15" s="49">
        <v>8880</v>
      </c>
      <c r="H15" s="49">
        <v>8760</v>
      </c>
    </row>
    <row r="16" spans="1:10" ht="40.5">
      <c r="A16" s="46">
        <v>3</v>
      </c>
      <c r="B16" s="14" t="s">
        <v>29</v>
      </c>
      <c r="C16" s="11">
        <v>1</v>
      </c>
      <c r="D16" s="49">
        <f t="shared" si="0"/>
        <v>20225</v>
      </c>
      <c r="E16" s="49">
        <v>242700</v>
      </c>
      <c r="F16" s="49">
        <v>6960</v>
      </c>
      <c r="G16" s="49">
        <v>6960</v>
      </c>
      <c r="H16" s="49">
        <v>6960</v>
      </c>
      <c r="J16" s="25">
        <f>33310-7140/2</f>
        <v>29740</v>
      </c>
    </row>
    <row r="17" spans="1:10" ht="20.25">
      <c r="A17" s="21">
        <v>4</v>
      </c>
      <c r="B17" s="4" t="s">
        <v>30</v>
      </c>
      <c r="C17" s="11">
        <v>1</v>
      </c>
      <c r="D17" s="49">
        <f t="shared" si="0"/>
        <v>19970</v>
      </c>
      <c r="E17" s="49">
        <v>239640</v>
      </c>
      <c r="F17" s="49">
        <v>9720</v>
      </c>
      <c r="G17" s="49">
        <v>10080</v>
      </c>
      <c r="H17" s="49">
        <v>10440</v>
      </c>
    </row>
    <row r="18" spans="1:10" ht="20.25">
      <c r="A18" s="21">
        <v>5</v>
      </c>
      <c r="B18" s="4" t="s">
        <v>31</v>
      </c>
      <c r="C18" s="11">
        <v>1</v>
      </c>
      <c r="D18" s="49">
        <f t="shared" si="0"/>
        <v>16760</v>
      </c>
      <c r="E18" s="49">
        <v>201120</v>
      </c>
      <c r="F18" s="49">
        <v>7680</v>
      </c>
      <c r="G18" s="49">
        <v>8040</v>
      </c>
      <c r="H18" s="49">
        <v>8280</v>
      </c>
      <c r="J18" s="25">
        <f>22760-4870/2</f>
        <v>20325</v>
      </c>
    </row>
    <row r="19" spans="1:10" ht="22.5" customHeight="1">
      <c r="A19" s="21">
        <v>6</v>
      </c>
      <c r="B19" s="4" t="s">
        <v>32</v>
      </c>
      <c r="C19" s="11">
        <v>1</v>
      </c>
      <c r="D19" s="49">
        <f t="shared" si="0"/>
        <v>15290</v>
      </c>
      <c r="E19" s="49">
        <v>183480</v>
      </c>
      <c r="F19" s="49">
        <v>6600</v>
      </c>
      <c r="G19" s="49">
        <v>7320</v>
      </c>
      <c r="H19" s="49">
        <v>7560</v>
      </c>
    </row>
    <row r="20" spans="1:10" ht="20.25">
      <c r="A20" s="21">
        <v>7</v>
      </c>
      <c r="B20" s="4" t="s">
        <v>33</v>
      </c>
      <c r="C20" s="11">
        <v>1</v>
      </c>
      <c r="D20" s="49">
        <f t="shared" si="0"/>
        <v>19200</v>
      </c>
      <c r="E20" s="49">
        <v>230400</v>
      </c>
      <c r="F20" s="49">
        <v>9240</v>
      </c>
      <c r="G20" s="49">
        <v>9720</v>
      </c>
      <c r="H20" s="49">
        <v>10080</v>
      </c>
      <c r="J20" s="25">
        <f>33310-7140/2</f>
        <v>29740</v>
      </c>
    </row>
    <row r="21" spans="1:10" ht="20.25">
      <c r="A21" s="21">
        <v>8</v>
      </c>
      <c r="B21" s="4" t="s">
        <v>34</v>
      </c>
      <c r="C21" s="11">
        <v>1</v>
      </c>
      <c r="D21" s="49">
        <f t="shared" si="0"/>
        <v>20225</v>
      </c>
      <c r="E21" s="49">
        <v>242700</v>
      </c>
      <c r="F21" s="49">
        <v>6960</v>
      </c>
      <c r="G21" s="49">
        <v>6960</v>
      </c>
      <c r="H21" s="49">
        <v>6960</v>
      </c>
    </row>
    <row r="22" spans="1:10" ht="20.25">
      <c r="A22" s="21">
        <v>9</v>
      </c>
      <c r="B22" s="14" t="s">
        <v>35</v>
      </c>
      <c r="C22" s="11">
        <v>1</v>
      </c>
      <c r="D22" s="49">
        <f t="shared" si="0"/>
        <v>28880</v>
      </c>
      <c r="E22" s="49">
        <v>346560</v>
      </c>
      <c r="F22" s="49">
        <v>11160</v>
      </c>
      <c r="G22" s="49">
        <v>11520</v>
      </c>
      <c r="H22" s="49">
        <v>11880</v>
      </c>
      <c r="J22" s="25">
        <f>27350-5810</f>
        <v>21540</v>
      </c>
    </row>
    <row r="23" spans="1:10" ht="20.25">
      <c r="A23" s="21">
        <v>10</v>
      </c>
      <c r="B23" s="14" t="s">
        <v>35</v>
      </c>
      <c r="C23" s="11">
        <v>1</v>
      </c>
      <c r="D23" s="49">
        <f t="shared" si="0"/>
        <v>16580</v>
      </c>
      <c r="E23" s="49">
        <v>198960</v>
      </c>
      <c r="F23" s="49">
        <v>7080</v>
      </c>
      <c r="G23" s="49">
        <v>7080</v>
      </c>
      <c r="H23" s="49">
        <v>7080</v>
      </c>
    </row>
    <row r="24" spans="1:10" ht="20.25">
      <c r="A24" s="21">
        <v>11</v>
      </c>
      <c r="B24" s="4" t="s">
        <v>36</v>
      </c>
      <c r="C24" s="11">
        <v>1</v>
      </c>
      <c r="D24" s="49">
        <f t="shared" si="0"/>
        <v>19720</v>
      </c>
      <c r="E24" s="49">
        <v>236640</v>
      </c>
      <c r="F24" s="49">
        <v>7680</v>
      </c>
      <c r="G24" s="49">
        <v>7920</v>
      </c>
      <c r="H24" s="49">
        <v>8160</v>
      </c>
    </row>
    <row r="25" spans="1:10" ht="37.5">
      <c r="A25" s="36">
        <v>12</v>
      </c>
      <c r="B25" s="5" t="s">
        <v>37</v>
      </c>
      <c r="C25" s="11">
        <v>1</v>
      </c>
      <c r="D25" s="49">
        <f t="shared" si="0"/>
        <v>13815</v>
      </c>
      <c r="E25" s="49">
        <v>165780</v>
      </c>
      <c r="F25" s="49">
        <v>5640</v>
      </c>
      <c r="G25" s="49">
        <v>5640</v>
      </c>
      <c r="H25" s="49">
        <v>5640</v>
      </c>
    </row>
    <row r="26" spans="1:10" ht="20.25">
      <c r="A26" s="21"/>
      <c r="B26" s="6" t="s">
        <v>38</v>
      </c>
      <c r="C26" s="11"/>
      <c r="D26" s="49"/>
      <c r="E26" s="49"/>
      <c r="F26" s="49"/>
      <c r="G26" s="49"/>
      <c r="H26" s="49"/>
    </row>
    <row r="27" spans="1:10" ht="20.25">
      <c r="A27" s="21">
        <v>13</v>
      </c>
      <c r="B27" s="2" t="s">
        <v>41</v>
      </c>
      <c r="C27" s="11">
        <v>1</v>
      </c>
      <c r="D27" s="49">
        <f>E27/12</f>
        <v>12330</v>
      </c>
      <c r="E27" s="49">
        <v>147960</v>
      </c>
      <c r="F27" s="49">
        <v>5760</v>
      </c>
      <c r="G27" s="49">
        <v>6000</v>
      </c>
      <c r="H27" s="49">
        <v>8640</v>
      </c>
    </row>
    <row r="28" spans="1:10" ht="20.25">
      <c r="A28" s="21"/>
      <c r="B28" s="3" t="s">
        <v>39</v>
      </c>
      <c r="C28" s="11"/>
      <c r="D28" s="49"/>
      <c r="E28" s="49"/>
      <c r="F28" s="49"/>
      <c r="G28" s="49"/>
      <c r="H28" s="49"/>
    </row>
    <row r="29" spans="1:10" ht="20.25">
      <c r="A29" s="21"/>
      <c r="B29" s="3" t="s">
        <v>40</v>
      </c>
      <c r="C29" s="11"/>
      <c r="D29" s="49"/>
      <c r="E29" s="49"/>
      <c r="F29" s="49"/>
      <c r="G29" s="49"/>
      <c r="H29" s="49"/>
    </row>
    <row r="30" spans="1:10" ht="20.25">
      <c r="A30" s="21">
        <v>14</v>
      </c>
      <c r="B30" s="16" t="s">
        <v>41</v>
      </c>
      <c r="C30" s="11">
        <v>1</v>
      </c>
      <c r="D30" s="49">
        <f>E30/12</f>
        <v>10890</v>
      </c>
      <c r="E30" s="49">
        <v>130680</v>
      </c>
      <c r="F30" s="49">
        <v>5280</v>
      </c>
      <c r="G30" s="49">
        <v>5520</v>
      </c>
      <c r="H30" s="49">
        <v>5760</v>
      </c>
    </row>
    <row r="31" spans="1:10" ht="20.25">
      <c r="A31" s="21">
        <v>15</v>
      </c>
      <c r="B31" s="16" t="s">
        <v>41</v>
      </c>
      <c r="C31" s="11">
        <v>1</v>
      </c>
      <c r="D31" s="49">
        <f>E31/12</f>
        <v>10470</v>
      </c>
      <c r="E31" s="49">
        <v>125640</v>
      </c>
      <c r="F31" s="49">
        <v>5040</v>
      </c>
      <c r="G31" s="49">
        <v>5280</v>
      </c>
      <c r="H31" s="49">
        <v>5520</v>
      </c>
    </row>
    <row r="32" spans="1:10" ht="20.25">
      <c r="A32" s="21"/>
      <c r="B32" s="8" t="s">
        <v>44</v>
      </c>
      <c r="C32" s="11"/>
      <c r="D32" s="49"/>
      <c r="E32" s="49"/>
      <c r="F32" s="49"/>
      <c r="G32" s="49"/>
      <c r="H32" s="49"/>
    </row>
    <row r="33" spans="1:8" ht="20.25">
      <c r="A33" s="21">
        <v>16</v>
      </c>
      <c r="B33" s="7" t="s">
        <v>45</v>
      </c>
      <c r="C33" s="11">
        <v>1</v>
      </c>
      <c r="D33" s="49">
        <f>E33/12</f>
        <v>15000</v>
      </c>
      <c r="E33" s="49">
        <v>180000</v>
      </c>
      <c r="F33" s="49">
        <v>0</v>
      </c>
      <c r="G33" s="49">
        <v>7200</v>
      </c>
      <c r="H33" s="49">
        <v>7560</v>
      </c>
    </row>
    <row r="34" spans="1:8" ht="20.25">
      <c r="A34" s="22"/>
      <c r="B34" s="9"/>
      <c r="C34" s="12"/>
      <c r="D34" s="50"/>
      <c r="E34" s="50"/>
      <c r="F34" s="50"/>
      <c r="G34" s="50"/>
      <c r="H34" s="50"/>
    </row>
    <row r="35" spans="1:8">
      <c r="A35" s="89" t="s">
        <v>1</v>
      </c>
      <c r="B35" s="90" t="s">
        <v>2</v>
      </c>
      <c r="C35" s="26" t="s">
        <v>3</v>
      </c>
      <c r="D35" s="26" t="s">
        <v>5</v>
      </c>
      <c r="E35" s="91" t="s">
        <v>7</v>
      </c>
      <c r="F35" s="92" t="s">
        <v>8</v>
      </c>
      <c r="G35" s="92"/>
      <c r="H35" s="92"/>
    </row>
    <row r="36" spans="1:8">
      <c r="A36" s="89"/>
      <c r="B36" s="90"/>
      <c r="C36" s="27" t="s">
        <v>4</v>
      </c>
      <c r="D36" s="27" t="s">
        <v>6</v>
      </c>
      <c r="E36" s="91"/>
      <c r="F36" s="28">
        <v>2558</v>
      </c>
      <c r="G36" s="28">
        <v>2559</v>
      </c>
      <c r="H36" s="28">
        <v>2560</v>
      </c>
    </row>
    <row r="37" spans="1:8" ht="20.25">
      <c r="A37" s="21"/>
      <c r="B37" s="8" t="s">
        <v>46</v>
      </c>
      <c r="C37" s="11"/>
      <c r="D37" s="49"/>
      <c r="E37" s="49"/>
      <c r="F37" s="49"/>
      <c r="G37" s="49"/>
      <c r="H37" s="49"/>
    </row>
    <row r="38" spans="1:8" ht="20.25">
      <c r="A38" s="21">
        <v>17</v>
      </c>
      <c r="B38" s="16" t="s">
        <v>47</v>
      </c>
      <c r="C38" s="11">
        <v>2</v>
      </c>
      <c r="D38" s="65">
        <v>9000</v>
      </c>
      <c r="E38" s="65">
        <f>9000*2*12</f>
        <v>216000</v>
      </c>
      <c r="F38" s="53" t="s">
        <v>88</v>
      </c>
      <c r="G38" s="53" t="s">
        <v>88</v>
      </c>
      <c r="H38" s="53" t="s">
        <v>88</v>
      </c>
    </row>
    <row r="39" spans="1:8" ht="20.25">
      <c r="A39" s="21">
        <v>18</v>
      </c>
      <c r="B39" s="7" t="s">
        <v>48</v>
      </c>
      <c r="C39" s="11">
        <v>1</v>
      </c>
      <c r="D39" s="65">
        <v>9000</v>
      </c>
      <c r="E39" s="65">
        <f>9000*C39*12</f>
        <v>108000</v>
      </c>
      <c r="F39" s="53" t="s">
        <v>88</v>
      </c>
      <c r="G39" s="53" t="s">
        <v>88</v>
      </c>
      <c r="H39" s="53" t="s">
        <v>88</v>
      </c>
    </row>
    <row r="40" spans="1:8" ht="20.25">
      <c r="A40" s="21">
        <v>19</v>
      </c>
      <c r="B40" s="7" t="s">
        <v>49</v>
      </c>
      <c r="C40" s="11">
        <v>1</v>
      </c>
      <c r="D40" s="65">
        <v>9000</v>
      </c>
      <c r="E40" s="65">
        <f>9000*C40*12</f>
        <v>108000</v>
      </c>
      <c r="F40" s="53" t="s">
        <v>88</v>
      </c>
      <c r="G40" s="53" t="s">
        <v>88</v>
      </c>
      <c r="H40" s="53" t="s">
        <v>88</v>
      </c>
    </row>
    <row r="41" spans="1:8" ht="20.25">
      <c r="A41" s="21">
        <v>20</v>
      </c>
      <c r="B41" s="7" t="s">
        <v>50</v>
      </c>
      <c r="C41" s="11">
        <v>1</v>
      </c>
      <c r="D41" s="65">
        <v>9000</v>
      </c>
      <c r="E41" s="65">
        <f>9000*C41*12</f>
        <v>108000</v>
      </c>
      <c r="F41" s="53" t="s">
        <v>88</v>
      </c>
      <c r="G41" s="53" t="s">
        <v>88</v>
      </c>
      <c r="H41" s="53" t="s">
        <v>88</v>
      </c>
    </row>
    <row r="42" spans="1:8" ht="20.25">
      <c r="A42" s="22">
        <v>22</v>
      </c>
      <c r="B42" s="17" t="s">
        <v>51</v>
      </c>
      <c r="C42" s="12">
        <v>2</v>
      </c>
      <c r="D42" s="66">
        <v>9000</v>
      </c>
      <c r="E42" s="66">
        <f>9000*2*12</f>
        <v>216000</v>
      </c>
      <c r="F42" s="56" t="s">
        <v>88</v>
      </c>
      <c r="G42" s="56" t="s">
        <v>88</v>
      </c>
      <c r="H42" s="56" t="s">
        <v>88</v>
      </c>
    </row>
    <row r="43" spans="1:8" ht="20.25">
      <c r="A43" s="43"/>
      <c r="B43" s="44"/>
      <c r="C43" s="45"/>
      <c r="D43" s="74"/>
      <c r="E43" s="74"/>
      <c r="F43" s="70"/>
      <c r="G43" s="70"/>
      <c r="H43" s="70"/>
    </row>
    <row r="44" spans="1:8">
      <c r="A44" s="25" t="s">
        <v>95</v>
      </c>
    </row>
    <row r="45" spans="1:8">
      <c r="A45" s="89" t="s">
        <v>1</v>
      </c>
      <c r="B45" s="89" t="s">
        <v>2</v>
      </c>
      <c r="C45" s="89"/>
      <c r="D45" s="89"/>
      <c r="E45" s="102" t="s">
        <v>17</v>
      </c>
      <c r="F45" s="26" t="s">
        <v>5</v>
      </c>
      <c r="G45" s="26" t="s">
        <v>5</v>
      </c>
      <c r="H45" s="26" t="s">
        <v>12</v>
      </c>
    </row>
    <row r="46" spans="1:8">
      <c r="A46" s="89"/>
      <c r="B46" s="89"/>
      <c r="C46" s="89"/>
      <c r="D46" s="89"/>
      <c r="E46" s="102"/>
      <c r="F46" s="33" t="s">
        <v>10</v>
      </c>
      <c r="G46" s="33" t="s">
        <v>11</v>
      </c>
      <c r="H46" s="33" t="s">
        <v>13</v>
      </c>
    </row>
    <row r="47" spans="1:8">
      <c r="A47" s="89"/>
      <c r="B47" s="89"/>
      <c r="C47" s="89"/>
      <c r="D47" s="89"/>
      <c r="E47" s="102"/>
      <c r="F47" s="34" t="s">
        <v>15</v>
      </c>
      <c r="G47" s="34" t="s">
        <v>16</v>
      </c>
      <c r="H47" s="27" t="s">
        <v>14</v>
      </c>
    </row>
    <row r="48" spans="1:8" ht="20.25">
      <c r="A48" s="23">
        <v>1</v>
      </c>
      <c r="B48" s="106" t="s">
        <v>42</v>
      </c>
      <c r="C48" s="106"/>
      <c r="D48" s="106"/>
      <c r="E48" s="23">
        <v>1</v>
      </c>
      <c r="F48" s="23" t="s">
        <v>88</v>
      </c>
      <c r="G48" s="23" t="s">
        <v>88</v>
      </c>
      <c r="H48" s="48">
        <f>9400*12</f>
        <v>112800</v>
      </c>
    </row>
    <row r="49" spans="1:8" ht="20.25">
      <c r="A49" s="21">
        <v>2</v>
      </c>
      <c r="B49" s="107" t="s">
        <v>43</v>
      </c>
      <c r="C49" s="107"/>
      <c r="D49" s="107"/>
      <c r="E49" s="21">
        <v>1</v>
      </c>
      <c r="F49" s="21" t="s">
        <v>88</v>
      </c>
      <c r="G49" s="21" t="s">
        <v>88</v>
      </c>
      <c r="H49" s="49">
        <f>9400*12</f>
        <v>112800</v>
      </c>
    </row>
    <row r="50" spans="1:8" ht="20.25">
      <c r="A50" s="22">
        <v>3</v>
      </c>
      <c r="B50" s="103" t="s">
        <v>51</v>
      </c>
      <c r="C50" s="104"/>
      <c r="D50" s="105"/>
      <c r="E50" s="22">
        <v>1</v>
      </c>
      <c r="F50" s="22" t="s">
        <v>88</v>
      </c>
      <c r="G50" s="22" t="s">
        <v>88</v>
      </c>
      <c r="H50" s="56" t="s">
        <v>92</v>
      </c>
    </row>
    <row r="51" spans="1:8" ht="20.25">
      <c r="A51" s="43"/>
      <c r="B51" s="68"/>
      <c r="C51" s="68"/>
      <c r="D51" s="68"/>
      <c r="E51" s="43"/>
      <c r="F51" s="43"/>
      <c r="G51" s="43"/>
      <c r="H51" s="70"/>
    </row>
    <row r="52" spans="1:8">
      <c r="A52" s="25" t="s">
        <v>18</v>
      </c>
    </row>
    <row r="53" spans="1:8">
      <c r="A53" s="89" t="s">
        <v>1</v>
      </c>
      <c r="B53" s="89" t="s">
        <v>2</v>
      </c>
      <c r="C53" s="89"/>
      <c r="D53" s="89"/>
      <c r="E53" s="102" t="s">
        <v>17</v>
      </c>
      <c r="F53" s="26" t="s">
        <v>5</v>
      </c>
      <c r="G53" s="26" t="s">
        <v>5</v>
      </c>
      <c r="H53" s="26" t="s">
        <v>12</v>
      </c>
    </row>
    <row r="54" spans="1:8">
      <c r="A54" s="89"/>
      <c r="B54" s="89"/>
      <c r="C54" s="89"/>
      <c r="D54" s="89"/>
      <c r="E54" s="102"/>
      <c r="F54" s="33" t="s">
        <v>10</v>
      </c>
      <c r="G54" s="33" t="s">
        <v>11</v>
      </c>
      <c r="H54" s="33" t="s">
        <v>13</v>
      </c>
    </row>
    <row r="55" spans="1:8">
      <c r="A55" s="89"/>
      <c r="B55" s="89"/>
      <c r="C55" s="89"/>
      <c r="D55" s="89"/>
      <c r="E55" s="102"/>
      <c r="F55" s="34" t="s">
        <v>15</v>
      </c>
      <c r="G55" s="34" t="s">
        <v>16</v>
      </c>
      <c r="H55" s="27" t="s">
        <v>14</v>
      </c>
    </row>
    <row r="56" spans="1:8">
      <c r="A56" s="29"/>
      <c r="B56" s="93"/>
      <c r="C56" s="94"/>
      <c r="D56" s="95"/>
      <c r="E56" s="29"/>
      <c r="F56" s="29"/>
      <c r="G56" s="29"/>
      <c r="H56" s="29"/>
    </row>
    <row r="57" spans="1:8">
      <c r="A57" s="30"/>
      <c r="B57" s="96"/>
      <c r="C57" s="97"/>
      <c r="D57" s="98"/>
      <c r="E57" s="30"/>
      <c r="F57" s="30"/>
      <c r="G57" s="30"/>
      <c r="H57" s="30"/>
    </row>
    <row r="58" spans="1:8">
      <c r="A58" s="31"/>
      <c r="B58" s="99"/>
      <c r="C58" s="100"/>
      <c r="D58" s="101"/>
      <c r="E58" s="31"/>
      <c r="F58" s="31"/>
      <c r="G58" s="31"/>
      <c r="H58" s="31"/>
    </row>
    <row r="59" spans="1:8">
      <c r="A59" s="25" t="s">
        <v>19</v>
      </c>
    </row>
    <row r="60" spans="1:8">
      <c r="A60" s="89" t="s">
        <v>1</v>
      </c>
      <c r="B60" s="89" t="s">
        <v>2</v>
      </c>
      <c r="C60" s="89"/>
      <c r="D60" s="89"/>
      <c r="E60" s="102" t="s">
        <v>17</v>
      </c>
      <c r="F60" s="26" t="s">
        <v>5</v>
      </c>
      <c r="G60" s="26" t="s">
        <v>5</v>
      </c>
      <c r="H60" s="26" t="s">
        <v>12</v>
      </c>
    </row>
    <row r="61" spans="1:8">
      <c r="A61" s="89"/>
      <c r="B61" s="89"/>
      <c r="C61" s="89"/>
      <c r="D61" s="89"/>
      <c r="E61" s="102"/>
      <c r="F61" s="33" t="s">
        <v>10</v>
      </c>
      <c r="G61" s="33" t="s">
        <v>11</v>
      </c>
      <c r="H61" s="33" t="s">
        <v>13</v>
      </c>
    </row>
    <row r="62" spans="1:8">
      <c r="A62" s="89"/>
      <c r="B62" s="89"/>
      <c r="C62" s="89"/>
      <c r="D62" s="89"/>
      <c r="E62" s="102"/>
      <c r="F62" s="34" t="s">
        <v>15</v>
      </c>
      <c r="G62" s="34" t="s">
        <v>16</v>
      </c>
      <c r="H62" s="27" t="s">
        <v>14</v>
      </c>
    </row>
    <row r="63" spans="1:8">
      <c r="A63" s="29"/>
      <c r="B63" s="93"/>
      <c r="C63" s="94"/>
      <c r="D63" s="95"/>
      <c r="E63" s="29"/>
      <c r="F63" s="29"/>
      <c r="G63" s="29"/>
      <c r="H63" s="29"/>
    </row>
    <row r="64" spans="1:8">
      <c r="A64" s="30"/>
      <c r="B64" s="96"/>
      <c r="C64" s="97"/>
      <c r="D64" s="98"/>
      <c r="E64" s="30"/>
      <c r="F64" s="30"/>
      <c r="G64" s="30"/>
      <c r="H64" s="30"/>
    </row>
    <row r="65" spans="1:8">
      <c r="A65" s="31"/>
      <c r="B65" s="99"/>
      <c r="C65" s="100"/>
      <c r="D65" s="101"/>
      <c r="E65" s="31"/>
      <c r="F65" s="31"/>
      <c r="G65" s="31"/>
      <c r="H65" s="31"/>
    </row>
    <row r="66" spans="1:8">
      <c r="A66" s="25" t="s">
        <v>20</v>
      </c>
    </row>
    <row r="67" spans="1:8">
      <c r="A67" s="28" t="s">
        <v>1</v>
      </c>
      <c r="B67" s="28" t="s">
        <v>21</v>
      </c>
      <c r="C67" s="92" t="s">
        <v>22</v>
      </c>
      <c r="D67" s="92"/>
      <c r="E67" s="92"/>
      <c r="F67" s="92" t="s">
        <v>23</v>
      </c>
      <c r="G67" s="92"/>
      <c r="H67" s="92"/>
    </row>
    <row r="68" spans="1:8">
      <c r="A68" s="29"/>
      <c r="B68" s="51">
        <v>55000000</v>
      </c>
      <c r="C68" s="108">
        <v>57750000</v>
      </c>
      <c r="D68" s="109"/>
      <c r="E68" s="110"/>
      <c r="F68" s="108">
        <v>60637500</v>
      </c>
      <c r="G68" s="109"/>
      <c r="H68" s="110"/>
    </row>
    <row r="69" spans="1:8">
      <c r="A69" s="31"/>
      <c r="B69" s="31"/>
      <c r="C69" s="99"/>
      <c r="D69" s="100"/>
      <c r="E69" s="101"/>
      <c r="F69" s="99"/>
      <c r="G69" s="100"/>
      <c r="H69" s="101"/>
    </row>
    <row r="71" spans="1:8">
      <c r="A71" s="25" t="s">
        <v>87</v>
      </c>
    </row>
    <row r="72" spans="1:8">
      <c r="A72" s="25" t="s">
        <v>24</v>
      </c>
    </row>
  </sheetData>
  <mergeCells count="37">
    <mergeCell ref="F68:H68"/>
    <mergeCell ref="F69:H69"/>
    <mergeCell ref="C67:E67"/>
    <mergeCell ref="F67:H67"/>
    <mergeCell ref="A60:A62"/>
    <mergeCell ref="B60:D62"/>
    <mergeCell ref="E60:E62"/>
    <mergeCell ref="B63:D63"/>
    <mergeCell ref="B64:D64"/>
    <mergeCell ref="B65:D65"/>
    <mergeCell ref="C68:E68"/>
    <mergeCell ref="C69:E69"/>
    <mergeCell ref="B56:D56"/>
    <mergeCell ref="B57:D57"/>
    <mergeCell ref="B58:D58"/>
    <mergeCell ref="F35:H35"/>
    <mergeCell ref="A45:A47"/>
    <mergeCell ref="A53:A55"/>
    <mergeCell ref="B53:D55"/>
    <mergeCell ref="E53:E55"/>
    <mergeCell ref="B50:D50"/>
    <mergeCell ref="B45:D47"/>
    <mergeCell ref="E45:E47"/>
    <mergeCell ref="B48:D48"/>
    <mergeCell ref="B49:D49"/>
    <mergeCell ref="A35:A36"/>
    <mergeCell ref="B35:B36"/>
    <mergeCell ref="E35:E36"/>
    <mergeCell ref="A1:H1"/>
    <mergeCell ref="A11:A12"/>
    <mergeCell ref="B11:B12"/>
    <mergeCell ref="E11:E12"/>
    <mergeCell ref="F11:H11"/>
    <mergeCell ref="A4:A5"/>
    <mergeCell ref="B4:B5"/>
    <mergeCell ref="E4:E5"/>
    <mergeCell ref="F4:H4"/>
  </mergeCells>
  <pageMargins left="0.41" right="0.24" top="0.37" bottom="0.75" header="0.3" footer="0.1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1"/>
  <sheetViews>
    <sheetView view="pageBreakPreview" topLeftCell="A46" zoomScaleSheetLayoutView="100" workbookViewId="0">
      <selection activeCell="B56" sqref="B56:H56"/>
    </sheetView>
  </sheetViews>
  <sheetFormatPr defaultRowHeight="19.5"/>
  <cols>
    <col min="1" max="1" width="4.875" style="25" customWidth="1"/>
    <col min="2" max="2" width="27.125" style="25" customWidth="1"/>
    <col min="3" max="3" width="5.75" style="25" customWidth="1"/>
    <col min="4" max="4" width="8.625" style="25" customWidth="1"/>
    <col min="5" max="5" width="10.875" style="25" customWidth="1"/>
    <col min="6" max="6" width="9.75" style="25" customWidth="1"/>
    <col min="7" max="7" width="10" style="25" customWidth="1"/>
    <col min="8" max="8" width="10.375" style="25" customWidth="1"/>
    <col min="9" max="16384" width="9" style="25"/>
  </cols>
  <sheetData>
    <row r="1" spans="1:10">
      <c r="A1" s="88" t="s">
        <v>0</v>
      </c>
      <c r="B1" s="88"/>
      <c r="C1" s="88"/>
      <c r="D1" s="88"/>
      <c r="E1" s="88"/>
      <c r="F1" s="88"/>
      <c r="G1" s="88"/>
      <c r="H1" s="88"/>
    </row>
    <row r="2" spans="1:10">
      <c r="A2" s="85" t="s">
        <v>109</v>
      </c>
      <c r="B2" s="82"/>
      <c r="C2" s="82"/>
      <c r="D2" s="82"/>
      <c r="E2" s="82"/>
      <c r="F2" s="82"/>
      <c r="G2" s="82"/>
      <c r="H2" s="82"/>
    </row>
    <row r="3" spans="1:10">
      <c r="A3" s="25" t="s">
        <v>102</v>
      </c>
    </row>
    <row r="4" spans="1:10">
      <c r="A4" s="89" t="s">
        <v>1</v>
      </c>
      <c r="B4" s="90" t="s">
        <v>2</v>
      </c>
      <c r="C4" s="26" t="s">
        <v>3</v>
      </c>
      <c r="D4" s="26" t="s">
        <v>5</v>
      </c>
      <c r="E4" s="91" t="s">
        <v>7</v>
      </c>
      <c r="F4" s="92" t="s">
        <v>8</v>
      </c>
      <c r="G4" s="92"/>
      <c r="H4" s="92"/>
    </row>
    <row r="5" spans="1:10">
      <c r="A5" s="89"/>
      <c r="B5" s="90"/>
      <c r="C5" s="27" t="s">
        <v>4</v>
      </c>
      <c r="D5" s="27" t="s">
        <v>6</v>
      </c>
      <c r="E5" s="91"/>
      <c r="F5" s="28">
        <v>2558</v>
      </c>
      <c r="G5" s="28">
        <v>2559</v>
      </c>
      <c r="H5" s="28">
        <v>2560</v>
      </c>
    </row>
    <row r="6" spans="1:10" ht="20.25">
      <c r="A6" s="35">
        <v>1</v>
      </c>
      <c r="B6" s="13" t="s">
        <v>52</v>
      </c>
      <c r="C6" s="23">
        <v>1</v>
      </c>
      <c r="D6" s="51">
        <f t="shared" ref="D6:D12" si="0">E6/12</f>
        <v>26460</v>
      </c>
      <c r="E6" s="52">
        <v>317520</v>
      </c>
      <c r="F6" s="51">
        <v>12240</v>
      </c>
      <c r="G6" s="51">
        <v>12960</v>
      </c>
      <c r="H6" s="51">
        <v>13440</v>
      </c>
    </row>
    <row r="7" spans="1:10" ht="20.25" customHeight="1">
      <c r="A7" s="36">
        <v>2</v>
      </c>
      <c r="B7" s="4" t="s">
        <v>53</v>
      </c>
      <c r="C7" s="21">
        <v>1</v>
      </c>
      <c r="D7" s="53">
        <f t="shared" si="0"/>
        <v>15920</v>
      </c>
      <c r="E7" s="54">
        <v>191040</v>
      </c>
      <c r="F7" s="53">
        <v>7560</v>
      </c>
      <c r="G7" s="53">
        <v>7800</v>
      </c>
      <c r="H7" s="53">
        <v>8280</v>
      </c>
    </row>
    <row r="8" spans="1:10" ht="20.25">
      <c r="A8" s="36">
        <v>3</v>
      </c>
      <c r="B8" s="4" t="s">
        <v>54</v>
      </c>
      <c r="C8" s="21">
        <v>1</v>
      </c>
      <c r="D8" s="53">
        <f t="shared" si="0"/>
        <v>16580</v>
      </c>
      <c r="E8" s="54">
        <v>198960</v>
      </c>
      <c r="F8" s="53">
        <v>7080</v>
      </c>
      <c r="G8" s="53">
        <v>7080</v>
      </c>
      <c r="H8" s="53">
        <v>7080</v>
      </c>
    </row>
    <row r="9" spans="1:10" ht="21.75" customHeight="1">
      <c r="A9" s="36">
        <v>4</v>
      </c>
      <c r="B9" s="14" t="s">
        <v>55</v>
      </c>
      <c r="C9" s="21">
        <v>1</v>
      </c>
      <c r="D9" s="53">
        <f t="shared" si="0"/>
        <v>15920</v>
      </c>
      <c r="E9" s="54">
        <v>191040</v>
      </c>
      <c r="F9" s="53">
        <v>7560</v>
      </c>
      <c r="G9" s="53">
        <v>7800</v>
      </c>
      <c r="H9" s="53">
        <v>8280</v>
      </c>
      <c r="I9" s="47" t="s">
        <v>89</v>
      </c>
      <c r="J9" s="25">
        <f>27350-5810/2</f>
        <v>24445</v>
      </c>
    </row>
    <row r="10" spans="1:10" ht="21.75" customHeight="1">
      <c r="A10" s="36">
        <v>5</v>
      </c>
      <c r="B10" s="14" t="s">
        <v>55</v>
      </c>
      <c r="C10" s="21">
        <v>1</v>
      </c>
      <c r="D10" s="53">
        <f t="shared" si="0"/>
        <v>14030</v>
      </c>
      <c r="E10" s="54">
        <v>168360</v>
      </c>
      <c r="F10" s="53">
        <v>6480</v>
      </c>
      <c r="G10" s="53">
        <v>6840</v>
      </c>
      <c r="H10" s="53">
        <v>6960</v>
      </c>
      <c r="I10" s="47" t="s">
        <v>90</v>
      </c>
      <c r="J10" s="25">
        <f>22760-4870</f>
        <v>17890</v>
      </c>
    </row>
    <row r="11" spans="1:10" ht="20.25">
      <c r="A11" s="36">
        <v>6</v>
      </c>
      <c r="B11" s="4" t="s">
        <v>56</v>
      </c>
      <c r="C11" s="21">
        <v>1</v>
      </c>
      <c r="D11" s="53">
        <f t="shared" si="0"/>
        <v>16580</v>
      </c>
      <c r="E11" s="54">
        <v>198960</v>
      </c>
      <c r="F11" s="53">
        <v>7080</v>
      </c>
      <c r="G11" s="53">
        <v>7080</v>
      </c>
      <c r="H11" s="53">
        <v>7080</v>
      </c>
    </row>
    <row r="12" spans="1:10" ht="20.25">
      <c r="A12" s="36">
        <v>7</v>
      </c>
      <c r="B12" s="4" t="s">
        <v>57</v>
      </c>
      <c r="C12" s="21">
        <v>1</v>
      </c>
      <c r="D12" s="53">
        <f t="shared" si="0"/>
        <v>13815</v>
      </c>
      <c r="E12" s="54">
        <v>165780</v>
      </c>
      <c r="F12" s="53">
        <v>5640</v>
      </c>
      <c r="G12" s="53">
        <v>5640</v>
      </c>
      <c r="H12" s="53">
        <v>5640</v>
      </c>
    </row>
    <row r="13" spans="1:10" ht="20.25">
      <c r="A13" s="36"/>
      <c r="B13" s="6" t="s">
        <v>38</v>
      </c>
      <c r="C13" s="21"/>
      <c r="D13" s="53"/>
      <c r="E13" s="54"/>
      <c r="F13" s="53"/>
      <c r="G13" s="53"/>
      <c r="H13" s="53"/>
    </row>
    <row r="14" spans="1:10" ht="20.25">
      <c r="A14" s="36">
        <v>8</v>
      </c>
      <c r="B14" s="4" t="s">
        <v>58</v>
      </c>
      <c r="C14" s="21">
        <v>1</v>
      </c>
      <c r="D14" s="53">
        <f>E14/12</f>
        <v>14030</v>
      </c>
      <c r="E14" s="54">
        <v>168360</v>
      </c>
      <c r="F14" s="53">
        <v>6480</v>
      </c>
      <c r="G14" s="53">
        <v>6840</v>
      </c>
      <c r="H14" s="53">
        <v>6960</v>
      </c>
    </row>
    <row r="15" spans="1:10" ht="20.25">
      <c r="A15" s="36">
        <v>9</v>
      </c>
      <c r="B15" s="14" t="s">
        <v>59</v>
      </c>
      <c r="C15" s="21">
        <v>1</v>
      </c>
      <c r="D15" s="53">
        <f>E15/12</f>
        <v>11630</v>
      </c>
      <c r="E15" s="54">
        <v>139560</v>
      </c>
      <c r="F15" s="53">
        <v>5520</v>
      </c>
      <c r="G15" s="53">
        <v>5640</v>
      </c>
      <c r="H15" s="53">
        <v>6120</v>
      </c>
    </row>
    <row r="16" spans="1:10" ht="20.25">
      <c r="A16" s="36">
        <v>10</v>
      </c>
      <c r="B16" s="14" t="s">
        <v>59</v>
      </c>
      <c r="C16" s="21">
        <v>1</v>
      </c>
      <c r="D16" s="53">
        <f>E16/12</f>
        <v>11630</v>
      </c>
      <c r="E16" s="54">
        <v>139560</v>
      </c>
      <c r="F16" s="53">
        <v>5520</v>
      </c>
      <c r="G16" s="53">
        <v>5640</v>
      </c>
      <c r="H16" s="53">
        <v>6120</v>
      </c>
    </row>
    <row r="17" spans="1:8" ht="20.25">
      <c r="A17" s="39"/>
      <c r="B17" s="8" t="s">
        <v>39</v>
      </c>
      <c r="C17" s="21"/>
      <c r="D17" s="53"/>
      <c r="E17" s="54"/>
      <c r="F17" s="53"/>
      <c r="G17" s="53"/>
      <c r="H17" s="53"/>
    </row>
    <row r="18" spans="1:8" ht="20.25">
      <c r="A18" s="36"/>
      <c r="B18" s="8" t="s">
        <v>44</v>
      </c>
      <c r="C18" s="21"/>
      <c r="D18" s="53"/>
      <c r="E18" s="54"/>
      <c r="F18" s="53"/>
      <c r="G18" s="53"/>
      <c r="H18" s="53"/>
    </row>
    <row r="19" spans="1:8" ht="20.25">
      <c r="A19" s="36">
        <v>11</v>
      </c>
      <c r="B19" s="7" t="s">
        <v>42</v>
      </c>
      <c r="C19" s="21">
        <v>1</v>
      </c>
      <c r="D19" s="53">
        <f>E19/12</f>
        <v>9550</v>
      </c>
      <c r="E19" s="54">
        <v>114600</v>
      </c>
      <c r="F19" s="53">
        <v>4680</v>
      </c>
      <c r="G19" s="53">
        <v>4800</v>
      </c>
      <c r="H19" s="53">
        <v>5040</v>
      </c>
    </row>
    <row r="20" spans="1:8" ht="20.25">
      <c r="A20" s="36">
        <v>12</v>
      </c>
      <c r="B20" s="7" t="s">
        <v>60</v>
      </c>
      <c r="C20" s="21">
        <v>1</v>
      </c>
      <c r="D20" s="53">
        <f>E20/12</f>
        <v>9900</v>
      </c>
      <c r="E20" s="54">
        <v>118800</v>
      </c>
      <c r="F20" s="53">
        <v>4800</v>
      </c>
      <c r="G20" s="53">
        <v>5040</v>
      </c>
      <c r="H20" s="53">
        <v>5160</v>
      </c>
    </row>
    <row r="21" spans="1:8" ht="20.25">
      <c r="A21" s="21">
        <v>13</v>
      </c>
      <c r="B21" s="7" t="s">
        <v>61</v>
      </c>
      <c r="C21" s="21">
        <v>1</v>
      </c>
      <c r="D21" s="49">
        <v>15000</v>
      </c>
      <c r="E21" s="54">
        <f>D21*12</f>
        <v>180000</v>
      </c>
      <c r="F21" s="49">
        <v>4800</v>
      </c>
      <c r="G21" s="49">
        <v>4800</v>
      </c>
      <c r="H21" s="49">
        <v>4800</v>
      </c>
    </row>
    <row r="22" spans="1:8" ht="20.25">
      <c r="A22" s="21"/>
      <c r="B22" s="8" t="s">
        <v>46</v>
      </c>
      <c r="C22" s="21"/>
      <c r="D22" s="55"/>
      <c r="E22" s="55"/>
      <c r="F22" s="55"/>
      <c r="G22" s="55"/>
      <c r="H22" s="55"/>
    </row>
    <row r="23" spans="1:8" ht="20.25">
      <c r="A23" s="22">
        <v>14</v>
      </c>
      <c r="B23" s="9" t="s">
        <v>47</v>
      </c>
      <c r="C23" s="22">
        <v>5</v>
      </c>
      <c r="D23" s="50">
        <v>9000</v>
      </c>
      <c r="E23" s="50">
        <f>9000*5*12</f>
        <v>540000</v>
      </c>
      <c r="F23" s="56" t="s">
        <v>88</v>
      </c>
      <c r="G23" s="56" t="s">
        <v>88</v>
      </c>
      <c r="H23" s="56" t="s">
        <v>88</v>
      </c>
    </row>
    <row r="24" spans="1:8" ht="20.25">
      <c r="A24" s="43"/>
      <c r="B24" s="44"/>
      <c r="C24" s="43"/>
      <c r="D24" s="69"/>
      <c r="E24" s="69"/>
      <c r="F24" s="70"/>
      <c r="G24" s="70"/>
      <c r="H24" s="70"/>
    </row>
    <row r="25" spans="1:8">
      <c r="A25" s="25" t="s">
        <v>96</v>
      </c>
    </row>
    <row r="26" spans="1:8">
      <c r="A26" s="89" t="s">
        <v>1</v>
      </c>
      <c r="B26" s="89" t="s">
        <v>2</v>
      </c>
      <c r="C26" s="89"/>
      <c r="D26" s="89"/>
      <c r="E26" s="102" t="s">
        <v>17</v>
      </c>
      <c r="F26" s="26" t="s">
        <v>5</v>
      </c>
      <c r="G26" s="26" t="s">
        <v>5</v>
      </c>
      <c r="H26" s="26" t="s">
        <v>12</v>
      </c>
    </row>
    <row r="27" spans="1:8">
      <c r="A27" s="89"/>
      <c r="B27" s="89"/>
      <c r="C27" s="89"/>
      <c r="D27" s="89"/>
      <c r="E27" s="102"/>
      <c r="F27" s="33" t="s">
        <v>10</v>
      </c>
      <c r="G27" s="33" t="s">
        <v>11</v>
      </c>
      <c r="H27" s="33" t="s">
        <v>13</v>
      </c>
    </row>
    <row r="28" spans="1:8">
      <c r="A28" s="89"/>
      <c r="B28" s="89"/>
      <c r="C28" s="89"/>
      <c r="D28" s="89"/>
      <c r="E28" s="102"/>
      <c r="F28" s="34" t="s">
        <v>15</v>
      </c>
      <c r="G28" s="34" t="s">
        <v>16</v>
      </c>
      <c r="H28" s="27" t="s">
        <v>14</v>
      </c>
    </row>
    <row r="29" spans="1:8" ht="20.25">
      <c r="A29" s="21">
        <v>1</v>
      </c>
      <c r="B29" s="114" t="s">
        <v>62</v>
      </c>
      <c r="C29" s="115"/>
      <c r="D29" s="116"/>
      <c r="E29" s="21">
        <v>1</v>
      </c>
      <c r="F29" s="53" t="s">
        <v>88</v>
      </c>
      <c r="G29" s="53" t="s">
        <v>88</v>
      </c>
      <c r="H29" s="48">
        <v>138000</v>
      </c>
    </row>
    <row r="30" spans="1:8" ht="20.25">
      <c r="A30" s="21">
        <v>2</v>
      </c>
      <c r="B30" s="117" t="s">
        <v>47</v>
      </c>
      <c r="C30" s="118"/>
      <c r="D30" s="119"/>
      <c r="E30" s="21">
        <v>1</v>
      </c>
      <c r="F30" s="53" t="s">
        <v>88</v>
      </c>
      <c r="G30" s="53" t="s">
        <v>88</v>
      </c>
      <c r="H30" s="49">
        <v>108000</v>
      </c>
    </row>
    <row r="31" spans="1:8" ht="20.25">
      <c r="A31" s="22">
        <v>3</v>
      </c>
      <c r="B31" s="111" t="s">
        <v>57</v>
      </c>
      <c r="C31" s="112"/>
      <c r="D31" s="113"/>
      <c r="E31" s="22">
        <v>1</v>
      </c>
      <c r="F31" s="56" t="s">
        <v>88</v>
      </c>
      <c r="G31" s="56" t="s">
        <v>88</v>
      </c>
      <c r="H31" s="56" t="s">
        <v>92</v>
      </c>
    </row>
    <row r="32" spans="1:8" ht="20.25">
      <c r="A32" s="43"/>
      <c r="B32" s="81"/>
      <c r="C32" s="81"/>
      <c r="D32" s="81"/>
      <c r="E32" s="43"/>
      <c r="F32" s="70"/>
      <c r="G32" s="70"/>
      <c r="H32" s="70"/>
    </row>
    <row r="33" spans="1:8" ht="20.25">
      <c r="A33" s="43"/>
      <c r="B33" s="81"/>
      <c r="C33" s="81"/>
      <c r="D33" s="81"/>
      <c r="E33" s="43"/>
      <c r="F33" s="70"/>
      <c r="G33" s="70"/>
      <c r="H33" s="70"/>
    </row>
    <row r="34" spans="1:8" ht="20.25">
      <c r="A34" s="43"/>
      <c r="B34" s="81"/>
      <c r="C34" s="81"/>
      <c r="D34" s="81"/>
      <c r="E34" s="43"/>
      <c r="F34" s="70"/>
      <c r="G34" s="70"/>
      <c r="H34" s="70"/>
    </row>
    <row r="35" spans="1:8" ht="20.25">
      <c r="A35" s="43"/>
      <c r="B35" s="81"/>
      <c r="C35" s="81"/>
      <c r="D35" s="81"/>
      <c r="E35" s="43"/>
      <c r="F35" s="70"/>
      <c r="G35" s="70"/>
      <c r="H35" s="70"/>
    </row>
    <row r="36" spans="1:8" ht="20.25">
      <c r="A36" s="43"/>
      <c r="B36" s="81"/>
      <c r="C36" s="81"/>
      <c r="D36" s="81"/>
      <c r="E36" s="43"/>
      <c r="F36" s="70"/>
      <c r="G36" s="70"/>
      <c r="H36" s="70"/>
    </row>
    <row r="37" spans="1:8" ht="20.25">
      <c r="A37" s="43"/>
      <c r="B37" s="81"/>
      <c r="C37" s="81"/>
      <c r="D37" s="81"/>
      <c r="E37" s="43"/>
      <c r="F37" s="70"/>
      <c r="G37" s="70"/>
      <c r="H37" s="70"/>
    </row>
    <row r="38" spans="1:8">
      <c r="A38" s="25" t="s">
        <v>18</v>
      </c>
    </row>
    <row r="39" spans="1:8">
      <c r="A39" s="89" t="s">
        <v>1</v>
      </c>
      <c r="B39" s="89" t="s">
        <v>2</v>
      </c>
      <c r="C39" s="89"/>
      <c r="D39" s="89"/>
      <c r="E39" s="102" t="s">
        <v>17</v>
      </c>
      <c r="F39" s="26" t="s">
        <v>5</v>
      </c>
      <c r="G39" s="26" t="s">
        <v>5</v>
      </c>
      <c r="H39" s="26" t="s">
        <v>12</v>
      </c>
    </row>
    <row r="40" spans="1:8">
      <c r="A40" s="89"/>
      <c r="B40" s="89"/>
      <c r="C40" s="89"/>
      <c r="D40" s="89"/>
      <c r="E40" s="102"/>
      <c r="F40" s="33" t="s">
        <v>10</v>
      </c>
      <c r="G40" s="33" t="s">
        <v>11</v>
      </c>
      <c r="H40" s="33" t="s">
        <v>13</v>
      </c>
    </row>
    <row r="41" spans="1:8">
      <c r="A41" s="89"/>
      <c r="B41" s="89"/>
      <c r="C41" s="89"/>
      <c r="D41" s="89"/>
      <c r="E41" s="102"/>
      <c r="F41" s="34" t="s">
        <v>15</v>
      </c>
      <c r="G41" s="34" t="s">
        <v>16</v>
      </c>
      <c r="H41" s="27" t="s">
        <v>14</v>
      </c>
    </row>
    <row r="42" spans="1:8">
      <c r="A42" s="29"/>
      <c r="B42" s="93"/>
      <c r="C42" s="94"/>
      <c r="D42" s="95"/>
      <c r="E42" s="29"/>
      <c r="F42" s="29"/>
      <c r="G42" s="29"/>
      <c r="H42" s="29"/>
    </row>
    <row r="43" spans="1:8">
      <c r="A43" s="30"/>
      <c r="B43" s="96"/>
      <c r="C43" s="97"/>
      <c r="D43" s="98"/>
      <c r="E43" s="30"/>
      <c r="F43" s="30"/>
      <c r="G43" s="30"/>
      <c r="H43" s="30"/>
    </row>
    <row r="44" spans="1:8">
      <c r="A44" s="31"/>
      <c r="B44" s="99"/>
      <c r="C44" s="100"/>
      <c r="D44" s="101"/>
      <c r="E44" s="31"/>
      <c r="F44" s="31"/>
      <c r="G44" s="31"/>
      <c r="H44" s="31"/>
    </row>
    <row r="45" spans="1:8">
      <c r="A45" s="32"/>
      <c r="B45" s="43"/>
      <c r="C45" s="43"/>
      <c r="D45" s="43"/>
      <c r="E45" s="32"/>
      <c r="F45" s="32"/>
      <c r="G45" s="32"/>
      <c r="H45" s="32"/>
    </row>
    <row r="46" spans="1:8">
      <c r="A46" s="25" t="s">
        <v>19</v>
      </c>
    </row>
    <row r="47" spans="1:8">
      <c r="A47" s="89" t="s">
        <v>1</v>
      </c>
      <c r="B47" s="89" t="s">
        <v>2</v>
      </c>
      <c r="C47" s="89"/>
      <c r="D47" s="89"/>
      <c r="E47" s="102" t="s">
        <v>17</v>
      </c>
      <c r="F47" s="26" t="s">
        <v>5</v>
      </c>
      <c r="G47" s="26" t="s">
        <v>5</v>
      </c>
      <c r="H47" s="26" t="s">
        <v>12</v>
      </c>
    </row>
    <row r="48" spans="1:8">
      <c r="A48" s="89"/>
      <c r="B48" s="89"/>
      <c r="C48" s="89"/>
      <c r="D48" s="89"/>
      <c r="E48" s="102"/>
      <c r="F48" s="33" t="s">
        <v>10</v>
      </c>
      <c r="G48" s="33" t="s">
        <v>11</v>
      </c>
      <c r="H48" s="33" t="s">
        <v>13</v>
      </c>
    </row>
    <row r="49" spans="1:8">
      <c r="A49" s="89"/>
      <c r="B49" s="89"/>
      <c r="C49" s="89"/>
      <c r="D49" s="89"/>
      <c r="E49" s="102"/>
      <c r="F49" s="34" t="s">
        <v>15</v>
      </c>
      <c r="G49" s="34" t="s">
        <v>16</v>
      </c>
      <c r="H49" s="27" t="s">
        <v>14</v>
      </c>
    </row>
    <row r="50" spans="1:8">
      <c r="A50" s="29"/>
      <c r="B50" s="93"/>
      <c r="C50" s="94"/>
      <c r="D50" s="95"/>
      <c r="E50" s="29"/>
      <c r="F50" s="29"/>
      <c r="G50" s="29"/>
      <c r="H50" s="29"/>
    </row>
    <row r="51" spans="1:8">
      <c r="A51" s="30"/>
      <c r="B51" s="96"/>
      <c r="C51" s="97"/>
      <c r="D51" s="98"/>
      <c r="E51" s="30"/>
      <c r="F51" s="30"/>
      <c r="G51" s="30"/>
      <c r="H51" s="30"/>
    </row>
    <row r="52" spans="1:8">
      <c r="A52" s="31"/>
      <c r="B52" s="99"/>
      <c r="C52" s="100"/>
      <c r="D52" s="101"/>
      <c r="E52" s="31"/>
      <c r="F52" s="31"/>
      <c r="G52" s="31"/>
      <c r="H52" s="31"/>
    </row>
    <row r="53" spans="1:8">
      <c r="A53" s="32"/>
      <c r="B53" s="43"/>
      <c r="C53" s="43"/>
      <c r="D53" s="43"/>
      <c r="E53" s="32"/>
      <c r="F53" s="32"/>
      <c r="G53" s="32"/>
      <c r="H53" s="32"/>
    </row>
    <row r="54" spans="1:8">
      <c r="A54" s="25" t="s">
        <v>20</v>
      </c>
    </row>
    <row r="55" spans="1:8">
      <c r="A55" s="28" t="s">
        <v>1</v>
      </c>
      <c r="B55" s="28" t="s">
        <v>21</v>
      </c>
      <c r="C55" s="92" t="s">
        <v>22</v>
      </c>
      <c r="D55" s="92"/>
      <c r="E55" s="92"/>
      <c r="F55" s="92" t="s">
        <v>23</v>
      </c>
      <c r="G55" s="92"/>
      <c r="H55" s="92"/>
    </row>
    <row r="56" spans="1:8">
      <c r="A56" s="29"/>
      <c r="B56" s="51">
        <v>55000000</v>
      </c>
      <c r="C56" s="108">
        <v>57750000</v>
      </c>
      <c r="D56" s="109"/>
      <c r="E56" s="110"/>
      <c r="F56" s="108">
        <v>60637500</v>
      </c>
      <c r="G56" s="109"/>
      <c r="H56" s="110"/>
    </row>
    <row r="57" spans="1:8">
      <c r="A57" s="31"/>
      <c r="B57" s="31"/>
      <c r="C57" s="99"/>
      <c r="D57" s="100"/>
      <c r="E57" s="101"/>
      <c r="F57" s="99"/>
      <c r="G57" s="100"/>
      <c r="H57" s="101"/>
    </row>
    <row r="60" spans="1:8">
      <c r="A60" s="25" t="s">
        <v>87</v>
      </c>
    </row>
    <row r="61" spans="1:8">
      <c r="A61" s="25" t="s">
        <v>24</v>
      </c>
    </row>
  </sheetData>
  <mergeCells count="29">
    <mergeCell ref="C56:E56"/>
    <mergeCell ref="C57:E57"/>
    <mergeCell ref="F56:H56"/>
    <mergeCell ref="F57:H57"/>
    <mergeCell ref="B50:D50"/>
    <mergeCell ref="B51:D51"/>
    <mergeCell ref="B52:D52"/>
    <mergeCell ref="C55:E55"/>
    <mergeCell ref="F55:H55"/>
    <mergeCell ref="A39:A41"/>
    <mergeCell ref="B39:D41"/>
    <mergeCell ref="E39:E41"/>
    <mergeCell ref="A47:A49"/>
    <mergeCell ref="B47:D49"/>
    <mergeCell ref="E47:E49"/>
    <mergeCell ref="B42:D42"/>
    <mergeCell ref="B43:D43"/>
    <mergeCell ref="B44:D44"/>
    <mergeCell ref="A1:H1"/>
    <mergeCell ref="A4:A5"/>
    <mergeCell ref="B4:B5"/>
    <mergeCell ref="E4:E5"/>
    <mergeCell ref="F4:H4"/>
    <mergeCell ref="B31:D31"/>
    <mergeCell ref="A26:A28"/>
    <mergeCell ref="B26:D28"/>
    <mergeCell ref="E26:E28"/>
    <mergeCell ref="B29:D29"/>
    <mergeCell ref="B30:D30"/>
  </mergeCells>
  <pageMargins left="0.7" right="0.2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view="pageBreakPreview" topLeftCell="A34" zoomScaleSheetLayoutView="100" workbookViewId="0">
      <selection activeCell="B54" sqref="B54:H54"/>
    </sheetView>
  </sheetViews>
  <sheetFormatPr defaultRowHeight="19.5"/>
  <cols>
    <col min="1" max="1" width="4.875" style="25" customWidth="1"/>
    <col min="2" max="2" width="24.625" style="25" customWidth="1"/>
    <col min="3" max="3" width="6.125" style="25" customWidth="1"/>
    <col min="4" max="4" width="10.25" style="25" customWidth="1"/>
    <col min="5" max="5" width="10.875" style="25" customWidth="1"/>
    <col min="6" max="6" width="10.75" style="25" bestFit="1" customWidth="1"/>
    <col min="7" max="7" width="8" style="25" customWidth="1"/>
    <col min="8" max="8" width="10.375" style="25" customWidth="1"/>
    <col min="9" max="16384" width="9" style="25"/>
  </cols>
  <sheetData>
    <row r="1" spans="1:10">
      <c r="A1" s="88" t="s">
        <v>0</v>
      </c>
      <c r="B1" s="88"/>
      <c r="C1" s="88"/>
      <c r="D1" s="88"/>
      <c r="E1" s="88"/>
      <c r="F1" s="88"/>
      <c r="G1" s="88"/>
      <c r="H1" s="88"/>
    </row>
    <row r="2" spans="1:10">
      <c r="A2" s="85" t="s">
        <v>110</v>
      </c>
      <c r="B2" s="82"/>
      <c r="C2" s="82"/>
      <c r="D2" s="82"/>
      <c r="E2" s="82"/>
      <c r="F2" s="82"/>
      <c r="G2" s="82"/>
      <c r="H2" s="82"/>
    </row>
    <row r="3" spans="1:10">
      <c r="A3" s="25" t="s">
        <v>103</v>
      </c>
    </row>
    <row r="4" spans="1:10">
      <c r="A4" s="89" t="s">
        <v>1</v>
      </c>
      <c r="B4" s="90" t="s">
        <v>2</v>
      </c>
      <c r="C4" s="26" t="s">
        <v>3</v>
      </c>
      <c r="D4" s="26" t="s">
        <v>5</v>
      </c>
      <c r="E4" s="91" t="s">
        <v>7</v>
      </c>
      <c r="F4" s="92" t="s">
        <v>8</v>
      </c>
      <c r="G4" s="92"/>
      <c r="H4" s="92"/>
    </row>
    <row r="5" spans="1:10">
      <c r="A5" s="89"/>
      <c r="B5" s="90"/>
      <c r="C5" s="27" t="s">
        <v>4</v>
      </c>
      <c r="D5" s="27" t="s">
        <v>6</v>
      </c>
      <c r="E5" s="91"/>
      <c r="F5" s="28">
        <v>2558</v>
      </c>
      <c r="G5" s="28">
        <v>2559</v>
      </c>
      <c r="H5" s="28">
        <v>2560</v>
      </c>
    </row>
    <row r="6" spans="1:10" ht="20.25">
      <c r="A6" s="35">
        <v>1</v>
      </c>
      <c r="B6" s="13" t="s">
        <v>63</v>
      </c>
      <c r="C6" s="23">
        <v>1</v>
      </c>
      <c r="D6" s="51">
        <f t="shared" ref="D6:D13" si="0">E6/12</f>
        <v>23238.333333333332</v>
      </c>
      <c r="E6" s="52">
        <v>278860</v>
      </c>
      <c r="F6" s="53">
        <v>10740</v>
      </c>
      <c r="G6" s="53">
        <v>10740</v>
      </c>
      <c r="H6" s="53">
        <v>10740</v>
      </c>
      <c r="I6" s="25">
        <v>2</v>
      </c>
      <c r="J6" s="25">
        <f>27350-5810/2</f>
        <v>24445</v>
      </c>
    </row>
    <row r="7" spans="1:10" ht="20.25">
      <c r="A7" s="36">
        <v>2</v>
      </c>
      <c r="B7" s="4" t="s">
        <v>64</v>
      </c>
      <c r="C7" s="21">
        <v>1</v>
      </c>
      <c r="D7" s="53">
        <f t="shared" si="0"/>
        <v>21190</v>
      </c>
      <c r="E7" s="54">
        <v>254280</v>
      </c>
      <c r="F7" s="53">
        <v>10200</v>
      </c>
      <c r="G7" s="53">
        <v>10560</v>
      </c>
      <c r="H7" s="53">
        <v>10800</v>
      </c>
      <c r="I7" s="25">
        <v>1</v>
      </c>
      <c r="J7" s="25">
        <f>22760-4870/2</f>
        <v>20325</v>
      </c>
    </row>
    <row r="8" spans="1:10" ht="20.25">
      <c r="A8" s="36">
        <v>3</v>
      </c>
      <c r="B8" s="14" t="s">
        <v>65</v>
      </c>
      <c r="C8" s="21">
        <v>1</v>
      </c>
      <c r="D8" s="53">
        <f t="shared" si="0"/>
        <v>14310</v>
      </c>
      <c r="E8" s="54">
        <v>171720</v>
      </c>
      <c r="F8" s="53">
        <v>7800</v>
      </c>
      <c r="G8" s="53">
        <v>8280</v>
      </c>
      <c r="H8" s="53">
        <v>8400</v>
      </c>
    </row>
    <row r="9" spans="1:10" ht="20.25">
      <c r="A9" s="36">
        <v>4</v>
      </c>
      <c r="B9" s="14" t="s">
        <v>65</v>
      </c>
      <c r="C9" s="21">
        <v>1</v>
      </c>
      <c r="D9" s="53">
        <f t="shared" si="0"/>
        <v>16550</v>
      </c>
      <c r="E9" s="54">
        <v>198600</v>
      </c>
      <c r="F9" s="53">
        <v>6480</v>
      </c>
      <c r="G9" s="53">
        <v>7080</v>
      </c>
      <c r="H9" s="53">
        <v>7080</v>
      </c>
    </row>
    <row r="10" spans="1:10" ht="20.25">
      <c r="A10" s="36">
        <v>5</v>
      </c>
      <c r="B10" s="4" t="s">
        <v>66</v>
      </c>
      <c r="C10" s="21">
        <v>1</v>
      </c>
      <c r="D10" s="53">
        <f t="shared" si="0"/>
        <v>13570</v>
      </c>
      <c r="E10" s="54">
        <v>162840</v>
      </c>
      <c r="F10" s="53">
        <v>5880</v>
      </c>
      <c r="G10" s="53">
        <v>6000</v>
      </c>
      <c r="H10" s="53">
        <v>6000</v>
      </c>
    </row>
    <row r="11" spans="1:10" ht="20.25">
      <c r="A11" s="36">
        <v>6</v>
      </c>
      <c r="B11" s="4" t="s">
        <v>67</v>
      </c>
      <c r="C11" s="21">
        <v>1</v>
      </c>
      <c r="D11" s="53">
        <f t="shared" si="0"/>
        <v>10840</v>
      </c>
      <c r="E11" s="54">
        <v>130080</v>
      </c>
      <c r="F11" s="53">
        <v>0</v>
      </c>
      <c r="G11" s="53">
        <v>5280</v>
      </c>
      <c r="H11" s="53">
        <v>5520</v>
      </c>
      <c r="J11" s="25">
        <f>33310-13160/2</f>
        <v>26730</v>
      </c>
    </row>
    <row r="12" spans="1:10" ht="20.25">
      <c r="A12" s="36">
        <v>7</v>
      </c>
      <c r="B12" s="4" t="s">
        <v>35</v>
      </c>
      <c r="C12" s="21">
        <v>1</v>
      </c>
      <c r="D12" s="53">
        <f t="shared" si="0"/>
        <v>10840</v>
      </c>
      <c r="E12" s="54">
        <v>130080</v>
      </c>
      <c r="F12" s="53">
        <v>0</v>
      </c>
      <c r="G12" s="53">
        <v>5280</v>
      </c>
      <c r="H12" s="53">
        <v>5520</v>
      </c>
    </row>
    <row r="13" spans="1:10" ht="20.25">
      <c r="A13" s="36">
        <v>8</v>
      </c>
      <c r="B13" s="4" t="s">
        <v>68</v>
      </c>
      <c r="C13" s="21">
        <v>1</v>
      </c>
      <c r="D13" s="53">
        <f t="shared" si="0"/>
        <v>13815</v>
      </c>
      <c r="E13" s="54">
        <v>165780</v>
      </c>
      <c r="F13" s="53">
        <v>5640</v>
      </c>
      <c r="G13" s="53">
        <v>5640</v>
      </c>
      <c r="H13" s="53">
        <v>5640</v>
      </c>
    </row>
    <row r="14" spans="1:10" ht="20.25">
      <c r="A14" s="36">
        <v>9</v>
      </c>
      <c r="B14" s="8" t="s">
        <v>39</v>
      </c>
      <c r="C14" s="21"/>
      <c r="D14" s="53"/>
      <c r="E14" s="54"/>
      <c r="F14" s="53"/>
      <c r="G14" s="53"/>
      <c r="H14" s="53"/>
    </row>
    <row r="15" spans="1:10" ht="20.25">
      <c r="A15" s="36"/>
      <c r="B15" s="8" t="s">
        <v>44</v>
      </c>
      <c r="C15" s="21"/>
      <c r="D15" s="53"/>
      <c r="E15" s="54"/>
      <c r="F15" s="53"/>
      <c r="G15" s="53"/>
      <c r="H15" s="53"/>
    </row>
    <row r="16" spans="1:10" ht="20.25">
      <c r="A16" s="36">
        <v>10</v>
      </c>
      <c r="B16" s="7" t="s">
        <v>69</v>
      </c>
      <c r="C16" s="21">
        <v>1</v>
      </c>
      <c r="D16" s="53">
        <f>E16/12</f>
        <v>9400</v>
      </c>
      <c r="E16" s="54">
        <v>112800</v>
      </c>
      <c r="F16" s="53">
        <v>0</v>
      </c>
      <c r="G16" s="53">
        <v>4560</v>
      </c>
      <c r="H16" s="53">
        <v>4800</v>
      </c>
    </row>
    <row r="17" spans="1:8" ht="20.25">
      <c r="A17" s="36">
        <v>11</v>
      </c>
      <c r="B17" s="16" t="s">
        <v>42</v>
      </c>
      <c r="C17" s="21">
        <v>1</v>
      </c>
      <c r="D17" s="53">
        <f>E17/12</f>
        <v>10470</v>
      </c>
      <c r="E17" s="54">
        <v>125640</v>
      </c>
      <c r="F17" s="53">
        <v>5040</v>
      </c>
      <c r="G17" s="53">
        <v>5280</v>
      </c>
      <c r="H17" s="53">
        <v>5520</v>
      </c>
    </row>
    <row r="18" spans="1:8" ht="20.25">
      <c r="A18" s="36">
        <v>12</v>
      </c>
      <c r="B18" s="16" t="s">
        <v>42</v>
      </c>
      <c r="C18" s="21">
        <v>1</v>
      </c>
      <c r="D18" s="53">
        <f>E18/12</f>
        <v>10260</v>
      </c>
      <c r="E18" s="54">
        <v>123120</v>
      </c>
      <c r="F18" s="53">
        <v>5040</v>
      </c>
      <c r="G18" s="53">
        <v>5160</v>
      </c>
      <c r="H18" s="53">
        <v>5400</v>
      </c>
    </row>
    <row r="19" spans="1:8" ht="20.25">
      <c r="A19" s="36">
        <v>13</v>
      </c>
      <c r="B19" s="16" t="s">
        <v>42</v>
      </c>
      <c r="C19" s="21">
        <v>1</v>
      </c>
      <c r="D19" s="53">
        <f>E19/12</f>
        <v>10470</v>
      </c>
      <c r="E19" s="54">
        <v>125640</v>
      </c>
      <c r="F19" s="53">
        <v>5040</v>
      </c>
      <c r="G19" s="53">
        <v>5280</v>
      </c>
      <c r="H19" s="53">
        <v>5520</v>
      </c>
    </row>
    <row r="20" spans="1:8" ht="20.25">
      <c r="A20" s="36"/>
      <c r="B20" s="8" t="s">
        <v>39</v>
      </c>
      <c r="C20" s="21"/>
      <c r="D20" s="53"/>
      <c r="E20" s="54"/>
      <c r="F20" s="53"/>
      <c r="G20" s="53"/>
      <c r="H20" s="53"/>
    </row>
    <row r="21" spans="1:8" ht="20.25">
      <c r="A21" s="36"/>
      <c r="B21" s="3" t="s">
        <v>40</v>
      </c>
      <c r="C21" s="21"/>
      <c r="D21" s="53"/>
      <c r="E21" s="54"/>
      <c r="F21" s="53"/>
      <c r="G21" s="53"/>
      <c r="H21" s="53"/>
    </row>
    <row r="22" spans="1:8" ht="20.25">
      <c r="A22" s="36">
        <v>14</v>
      </c>
      <c r="B22" s="16" t="s">
        <v>41</v>
      </c>
      <c r="C22" s="21">
        <v>1</v>
      </c>
      <c r="D22" s="53">
        <f>E22/12</f>
        <v>9900</v>
      </c>
      <c r="E22" s="54">
        <v>118800</v>
      </c>
      <c r="F22" s="53">
        <v>4800</v>
      </c>
      <c r="G22" s="53">
        <v>5040</v>
      </c>
      <c r="H22" s="53">
        <v>5160</v>
      </c>
    </row>
    <row r="23" spans="1:8" ht="20.25">
      <c r="A23" s="36">
        <v>15</v>
      </c>
      <c r="B23" s="16" t="s">
        <v>41</v>
      </c>
      <c r="C23" s="21">
        <v>1</v>
      </c>
      <c r="D23" s="53">
        <f>E23/12</f>
        <v>10470</v>
      </c>
      <c r="E23" s="54">
        <v>125640</v>
      </c>
      <c r="F23" s="53">
        <v>5040</v>
      </c>
      <c r="G23" s="53">
        <v>5280</v>
      </c>
      <c r="H23" s="53">
        <v>5520</v>
      </c>
    </row>
    <row r="24" spans="1:8" ht="20.25">
      <c r="A24" s="36"/>
      <c r="B24" s="8" t="s">
        <v>46</v>
      </c>
      <c r="C24" s="21"/>
      <c r="D24" s="53"/>
      <c r="E24" s="54"/>
      <c r="F24" s="53"/>
      <c r="G24" s="53"/>
      <c r="H24" s="53"/>
    </row>
    <row r="25" spans="1:8" ht="20.25">
      <c r="A25" s="36">
        <v>16</v>
      </c>
      <c r="B25" s="7" t="s">
        <v>47</v>
      </c>
      <c r="C25" s="21">
        <v>3</v>
      </c>
      <c r="D25" s="53">
        <v>9000</v>
      </c>
      <c r="E25" s="54">
        <f>9000*3*12</f>
        <v>324000</v>
      </c>
      <c r="F25" s="53" t="s">
        <v>88</v>
      </c>
      <c r="G25" s="53" t="s">
        <v>88</v>
      </c>
      <c r="H25" s="53" t="s">
        <v>88</v>
      </c>
    </row>
    <row r="26" spans="1:8" ht="20.25">
      <c r="A26" s="37">
        <v>17</v>
      </c>
      <c r="B26" s="9" t="s">
        <v>70</v>
      </c>
      <c r="C26" s="22">
        <v>1</v>
      </c>
      <c r="D26" s="56">
        <v>9000</v>
      </c>
      <c r="E26" s="57">
        <f>9000*1*12</f>
        <v>108000</v>
      </c>
      <c r="F26" s="56" t="s">
        <v>88</v>
      </c>
      <c r="G26" s="56" t="s">
        <v>88</v>
      </c>
      <c r="H26" s="56" t="s">
        <v>88</v>
      </c>
    </row>
    <row r="27" spans="1:8" ht="20.25">
      <c r="A27" s="75"/>
      <c r="B27" s="44"/>
      <c r="C27" s="43"/>
      <c r="D27" s="70"/>
      <c r="E27" s="76"/>
      <c r="F27" s="70"/>
      <c r="G27" s="70"/>
      <c r="H27" s="70"/>
    </row>
    <row r="28" spans="1:8">
      <c r="A28" s="25" t="s">
        <v>97</v>
      </c>
    </row>
    <row r="29" spans="1:8">
      <c r="A29" s="89" t="s">
        <v>1</v>
      </c>
      <c r="B29" s="89" t="s">
        <v>2</v>
      </c>
      <c r="C29" s="89"/>
      <c r="D29" s="89"/>
      <c r="E29" s="102" t="s">
        <v>17</v>
      </c>
      <c r="F29" s="26" t="s">
        <v>5</v>
      </c>
      <c r="G29" s="26" t="s">
        <v>5</v>
      </c>
      <c r="H29" s="26" t="s">
        <v>12</v>
      </c>
    </row>
    <row r="30" spans="1:8">
      <c r="A30" s="89"/>
      <c r="B30" s="89"/>
      <c r="C30" s="89"/>
      <c r="D30" s="89"/>
      <c r="E30" s="102"/>
      <c r="F30" s="33" t="s">
        <v>10</v>
      </c>
      <c r="G30" s="33" t="s">
        <v>11</v>
      </c>
      <c r="H30" s="33" t="s">
        <v>13</v>
      </c>
    </row>
    <row r="31" spans="1:8">
      <c r="A31" s="89"/>
      <c r="B31" s="89"/>
      <c r="C31" s="89"/>
      <c r="D31" s="89"/>
      <c r="E31" s="102"/>
      <c r="F31" s="34" t="s">
        <v>15</v>
      </c>
      <c r="G31" s="34" t="s">
        <v>16</v>
      </c>
      <c r="H31" s="27" t="s">
        <v>14</v>
      </c>
    </row>
    <row r="32" spans="1:8">
      <c r="A32" s="23">
        <v>1</v>
      </c>
      <c r="B32" s="123" t="s">
        <v>62</v>
      </c>
      <c r="C32" s="124"/>
      <c r="D32" s="125"/>
      <c r="E32" s="23">
        <v>1</v>
      </c>
      <c r="F32" s="53" t="s">
        <v>88</v>
      </c>
      <c r="G32" s="53" t="s">
        <v>88</v>
      </c>
      <c r="H32" s="48">
        <v>138000</v>
      </c>
    </row>
    <row r="33" spans="1:8" ht="20.25">
      <c r="A33" s="71">
        <v>2</v>
      </c>
      <c r="B33" s="120" t="s">
        <v>47</v>
      </c>
      <c r="C33" s="121"/>
      <c r="D33" s="122"/>
      <c r="E33" s="71">
        <v>2</v>
      </c>
      <c r="F33" s="72" t="s">
        <v>88</v>
      </c>
      <c r="G33" s="72" t="s">
        <v>88</v>
      </c>
      <c r="H33" s="55">
        <f>108000*E33</f>
        <v>216000</v>
      </c>
    </row>
    <row r="34" spans="1:8" ht="20.25">
      <c r="A34" s="22">
        <v>3</v>
      </c>
      <c r="B34" s="126" t="s">
        <v>67</v>
      </c>
      <c r="C34" s="126"/>
      <c r="D34" s="126"/>
      <c r="E34" s="22">
        <v>1</v>
      </c>
      <c r="F34" s="56" t="s">
        <v>88</v>
      </c>
      <c r="G34" s="56" t="s">
        <v>88</v>
      </c>
      <c r="H34" s="22" t="s">
        <v>92</v>
      </c>
    </row>
    <row r="35" spans="1:8" ht="20.25">
      <c r="A35" s="43"/>
      <c r="B35" s="68"/>
      <c r="C35" s="68"/>
      <c r="D35" s="68"/>
      <c r="E35" s="43"/>
      <c r="F35" s="69"/>
      <c r="G35" s="32"/>
      <c r="H35" s="32"/>
    </row>
    <row r="36" spans="1:8" ht="20.25">
      <c r="A36" s="43"/>
      <c r="B36" s="68"/>
      <c r="C36" s="68"/>
      <c r="D36" s="68"/>
      <c r="E36" s="43"/>
      <c r="F36" s="69"/>
      <c r="G36" s="32"/>
      <c r="H36" s="32"/>
    </row>
    <row r="37" spans="1:8" ht="20.25">
      <c r="A37" s="43"/>
      <c r="B37" s="68"/>
      <c r="C37" s="68"/>
      <c r="D37" s="68"/>
      <c r="E37" s="43"/>
      <c r="F37" s="69"/>
      <c r="G37" s="32"/>
      <c r="H37" s="32"/>
    </row>
    <row r="38" spans="1:8">
      <c r="A38" s="25" t="s">
        <v>18</v>
      </c>
    </row>
    <row r="39" spans="1:8">
      <c r="A39" s="89" t="s">
        <v>1</v>
      </c>
      <c r="B39" s="89" t="s">
        <v>2</v>
      </c>
      <c r="C39" s="89"/>
      <c r="D39" s="89"/>
      <c r="E39" s="102" t="s">
        <v>17</v>
      </c>
      <c r="F39" s="26" t="s">
        <v>5</v>
      </c>
      <c r="G39" s="26" t="s">
        <v>5</v>
      </c>
      <c r="H39" s="26" t="s">
        <v>12</v>
      </c>
    </row>
    <row r="40" spans="1:8">
      <c r="A40" s="89"/>
      <c r="B40" s="89"/>
      <c r="C40" s="89"/>
      <c r="D40" s="89"/>
      <c r="E40" s="102"/>
      <c r="F40" s="33" t="s">
        <v>10</v>
      </c>
      <c r="G40" s="33" t="s">
        <v>11</v>
      </c>
      <c r="H40" s="33" t="s">
        <v>13</v>
      </c>
    </row>
    <row r="41" spans="1:8">
      <c r="A41" s="89"/>
      <c r="B41" s="89"/>
      <c r="C41" s="89"/>
      <c r="D41" s="89"/>
      <c r="E41" s="102"/>
      <c r="F41" s="34" t="s">
        <v>15</v>
      </c>
      <c r="G41" s="34" t="s">
        <v>16</v>
      </c>
      <c r="H41" s="27" t="s">
        <v>14</v>
      </c>
    </row>
    <row r="42" spans="1:8">
      <c r="A42" s="29"/>
      <c r="B42" s="93"/>
      <c r="C42" s="94"/>
      <c r="D42" s="95"/>
      <c r="E42" s="29"/>
      <c r="F42" s="29"/>
      <c r="G42" s="29"/>
      <c r="H42" s="29"/>
    </row>
    <row r="43" spans="1:8">
      <c r="A43" s="30"/>
      <c r="B43" s="96"/>
      <c r="C43" s="97"/>
      <c r="D43" s="98"/>
      <c r="E43" s="30"/>
      <c r="F43" s="30"/>
      <c r="G43" s="30"/>
      <c r="H43" s="30"/>
    </row>
    <row r="44" spans="1:8">
      <c r="A44" s="31"/>
      <c r="B44" s="99"/>
      <c r="C44" s="100"/>
      <c r="D44" s="101"/>
      <c r="E44" s="31"/>
      <c r="F44" s="31"/>
      <c r="G44" s="31"/>
      <c r="H44" s="31"/>
    </row>
    <row r="45" spans="1:8">
      <c r="A45" s="25" t="s">
        <v>19</v>
      </c>
    </row>
    <row r="46" spans="1:8">
      <c r="A46" s="89" t="s">
        <v>1</v>
      </c>
      <c r="B46" s="89" t="s">
        <v>2</v>
      </c>
      <c r="C46" s="89"/>
      <c r="D46" s="89"/>
      <c r="E46" s="102" t="s">
        <v>17</v>
      </c>
      <c r="F46" s="26" t="s">
        <v>5</v>
      </c>
      <c r="G46" s="26" t="s">
        <v>5</v>
      </c>
      <c r="H46" s="26" t="s">
        <v>12</v>
      </c>
    </row>
    <row r="47" spans="1:8">
      <c r="A47" s="89"/>
      <c r="B47" s="89"/>
      <c r="C47" s="89"/>
      <c r="D47" s="89"/>
      <c r="E47" s="102"/>
      <c r="F47" s="33" t="s">
        <v>10</v>
      </c>
      <c r="G47" s="33" t="s">
        <v>11</v>
      </c>
      <c r="H47" s="33" t="s">
        <v>13</v>
      </c>
    </row>
    <row r="48" spans="1:8">
      <c r="A48" s="89"/>
      <c r="B48" s="89"/>
      <c r="C48" s="89"/>
      <c r="D48" s="89"/>
      <c r="E48" s="102"/>
      <c r="F48" s="34" t="s">
        <v>15</v>
      </c>
      <c r="G48" s="34" t="s">
        <v>16</v>
      </c>
      <c r="H48" s="27" t="s">
        <v>14</v>
      </c>
    </row>
    <row r="49" spans="1:8">
      <c r="A49" s="29"/>
      <c r="B49" s="93"/>
      <c r="C49" s="94"/>
      <c r="D49" s="95"/>
      <c r="E49" s="29"/>
      <c r="F49" s="29"/>
      <c r="G49" s="29"/>
      <c r="H49" s="29"/>
    </row>
    <row r="50" spans="1:8">
      <c r="A50" s="30"/>
      <c r="B50" s="96"/>
      <c r="C50" s="97"/>
      <c r="D50" s="98"/>
      <c r="E50" s="30"/>
      <c r="F50" s="30"/>
      <c r="G50" s="30"/>
      <c r="H50" s="30"/>
    </row>
    <row r="51" spans="1:8">
      <c r="A51" s="31"/>
      <c r="B51" s="99"/>
      <c r="C51" s="100"/>
      <c r="D51" s="101"/>
      <c r="E51" s="31"/>
      <c r="F51" s="31"/>
      <c r="G51" s="31"/>
      <c r="H51" s="31"/>
    </row>
    <row r="52" spans="1:8">
      <c r="A52" s="25" t="s">
        <v>20</v>
      </c>
    </row>
    <row r="53" spans="1:8">
      <c r="A53" s="28" t="s">
        <v>1</v>
      </c>
      <c r="B53" s="28" t="s">
        <v>21</v>
      </c>
      <c r="C53" s="92" t="s">
        <v>22</v>
      </c>
      <c r="D53" s="92"/>
      <c r="E53" s="92"/>
      <c r="F53" s="92" t="s">
        <v>23</v>
      </c>
      <c r="G53" s="92"/>
      <c r="H53" s="92"/>
    </row>
    <row r="54" spans="1:8">
      <c r="A54" s="29"/>
      <c r="B54" s="51">
        <v>55000000</v>
      </c>
      <c r="C54" s="108">
        <v>57750000</v>
      </c>
      <c r="D54" s="109"/>
      <c r="E54" s="110"/>
      <c r="F54" s="108">
        <v>60637500</v>
      </c>
      <c r="G54" s="109"/>
      <c r="H54" s="110"/>
    </row>
    <row r="55" spans="1:8">
      <c r="A55" s="31"/>
      <c r="B55" s="31"/>
      <c r="C55" s="99"/>
      <c r="D55" s="100"/>
      <c r="E55" s="101"/>
      <c r="F55" s="99"/>
      <c r="G55" s="100"/>
      <c r="H55" s="101"/>
    </row>
    <row r="58" spans="1:8">
      <c r="A58" s="25" t="s">
        <v>87</v>
      </c>
    </row>
    <row r="59" spans="1:8">
      <c r="A59" s="25" t="s">
        <v>24</v>
      </c>
    </row>
  </sheetData>
  <mergeCells count="29">
    <mergeCell ref="B34:D34"/>
    <mergeCell ref="C54:E54"/>
    <mergeCell ref="C55:E55"/>
    <mergeCell ref="F54:H54"/>
    <mergeCell ref="F55:H55"/>
    <mergeCell ref="B49:D49"/>
    <mergeCell ref="B50:D50"/>
    <mergeCell ref="B51:D51"/>
    <mergeCell ref="C53:E53"/>
    <mergeCell ref="F53:H53"/>
    <mergeCell ref="A39:A41"/>
    <mergeCell ref="B39:D41"/>
    <mergeCell ref="E39:E41"/>
    <mergeCell ref="A46:A48"/>
    <mergeCell ref="B46:D48"/>
    <mergeCell ref="E46:E48"/>
    <mergeCell ref="B42:D42"/>
    <mergeCell ref="B43:D43"/>
    <mergeCell ref="B44:D44"/>
    <mergeCell ref="A1:H1"/>
    <mergeCell ref="A4:A5"/>
    <mergeCell ref="B4:B5"/>
    <mergeCell ref="E4:E5"/>
    <mergeCell ref="F4:H4"/>
    <mergeCell ref="B33:D33"/>
    <mergeCell ref="A29:A31"/>
    <mergeCell ref="B29:D31"/>
    <mergeCell ref="E29:E31"/>
    <mergeCell ref="B32:D32"/>
  </mergeCells>
  <pageMargins left="0.7" right="0.3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4"/>
  <sheetViews>
    <sheetView view="pageBreakPreview" topLeftCell="A37" zoomScaleSheetLayoutView="100" workbookViewId="0">
      <selection activeCell="B49" sqref="B49:H49"/>
    </sheetView>
  </sheetViews>
  <sheetFormatPr defaultRowHeight="19.5"/>
  <cols>
    <col min="1" max="1" width="4.875" style="25" customWidth="1"/>
    <col min="2" max="2" width="24.625" style="25" customWidth="1"/>
    <col min="3" max="3" width="7.25" style="25" customWidth="1"/>
    <col min="4" max="4" width="8.625" style="25" customWidth="1"/>
    <col min="5" max="5" width="10.875" style="25" customWidth="1"/>
    <col min="6" max="6" width="9.5" style="25" customWidth="1"/>
    <col min="7" max="7" width="10.75" style="25" bestFit="1" customWidth="1"/>
    <col min="8" max="8" width="10.375" style="25" customWidth="1"/>
    <col min="9" max="16384" width="9" style="25"/>
  </cols>
  <sheetData>
    <row r="1" spans="1:11">
      <c r="A1" s="88" t="s">
        <v>0</v>
      </c>
      <c r="B1" s="88"/>
      <c r="C1" s="88"/>
      <c r="D1" s="88"/>
      <c r="E1" s="88"/>
      <c r="F1" s="88"/>
      <c r="G1" s="88"/>
      <c r="H1" s="88"/>
    </row>
    <row r="2" spans="1:11">
      <c r="A2" s="85" t="s">
        <v>111</v>
      </c>
      <c r="B2" s="82"/>
      <c r="C2" s="82"/>
      <c r="D2" s="82"/>
      <c r="E2" s="82"/>
      <c r="F2" s="82"/>
      <c r="G2" s="82"/>
      <c r="H2" s="82"/>
    </row>
    <row r="3" spans="1:11">
      <c r="A3" s="25" t="s">
        <v>104</v>
      </c>
    </row>
    <row r="4" spans="1:11">
      <c r="A4" s="89" t="s">
        <v>1</v>
      </c>
      <c r="B4" s="90" t="s">
        <v>2</v>
      </c>
      <c r="C4" s="26" t="s">
        <v>3</v>
      </c>
      <c r="D4" s="26" t="s">
        <v>5</v>
      </c>
      <c r="E4" s="91" t="s">
        <v>7</v>
      </c>
      <c r="F4" s="92" t="s">
        <v>8</v>
      </c>
      <c r="G4" s="92"/>
      <c r="H4" s="92"/>
    </row>
    <row r="5" spans="1:11">
      <c r="A5" s="89"/>
      <c r="B5" s="90"/>
      <c r="C5" s="27" t="s">
        <v>4</v>
      </c>
      <c r="D5" s="27" t="s">
        <v>6</v>
      </c>
      <c r="E5" s="91"/>
      <c r="F5" s="28">
        <v>2558</v>
      </c>
      <c r="G5" s="28">
        <v>2559</v>
      </c>
      <c r="H5" s="28">
        <v>2560</v>
      </c>
    </row>
    <row r="6" spans="1:11" ht="20.25">
      <c r="A6" s="23">
        <v>1</v>
      </c>
      <c r="B6" s="13" t="s">
        <v>71</v>
      </c>
      <c r="C6" s="10">
        <v>1</v>
      </c>
      <c r="D6" s="48">
        <f>E6/12</f>
        <v>20360</v>
      </c>
      <c r="E6" s="48">
        <v>244320</v>
      </c>
      <c r="F6" s="48">
        <v>9960</v>
      </c>
      <c r="G6" s="48">
        <v>10200</v>
      </c>
      <c r="H6" s="48">
        <v>10560</v>
      </c>
      <c r="J6" s="25">
        <v>3</v>
      </c>
      <c r="K6" s="25">
        <f>33310-7140/2</f>
        <v>29740</v>
      </c>
    </row>
    <row r="7" spans="1:11" ht="20.25">
      <c r="A7" s="42">
        <v>2</v>
      </c>
      <c r="B7" s="4" t="s">
        <v>72</v>
      </c>
      <c r="C7" s="11">
        <v>1</v>
      </c>
      <c r="D7" s="58">
        <f>E7/12</f>
        <v>23235</v>
      </c>
      <c r="E7" s="49">
        <v>278820</v>
      </c>
      <c r="F7" s="58">
        <v>10740</v>
      </c>
      <c r="G7" s="58">
        <v>10740</v>
      </c>
      <c r="H7" s="58">
        <v>10740</v>
      </c>
    </row>
    <row r="8" spans="1:11" ht="20.25">
      <c r="A8" s="42">
        <v>3</v>
      </c>
      <c r="B8" s="4" t="s">
        <v>73</v>
      </c>
      <c r="C8" s="40">
        <v>1</v>
      </c>
      <c r="D8" s="58">
        <f>E8/12</f>
        <v>23820</v>
      </c>
      <c r="E8" s="49">
        <v>285840</v>
      </c>
      <c r="F8" s="58">
        <v>10920</v>
      </c>
      <c r="G8" s="58">
        <v>11160</v>
      </c>
      <c r="H8" s="58">
        <v>11040</v>
      </c>
    </row>
    <row r="9" spans="1:11" ht="20.25">
      <c r="A9" s="42">
        <v>4</v>
      </c>
      <c r="B9" s="14" t="s">
        <v>74</v>
      </c>
      <c r="C9" s="40">
        <v>1</v>
      </c>
      <c r="D9" s="60" t="s">
        <v>88</v>
      </c>
      <c r="E9" s="60" t="s">
        <v>88</v>
      </c>
      <c r="F9" s="60" t="s">
        <v>88</v>
      </c>
      <c r="G9" s="60" t="s">
        <v>88</v>
      </c>
      <c r="H9" s="60" t="s">
        <v>88</v>
      </c>
    </row>
    <row r="10" spans="1:11" ht="20.25">
      <c r="A10" s="42">
        <v>5</v>
      </c>
      <c r="B10" s="14" t="s">
        <v>74</v>
      </c>
      <c r="C10" s="40">
        <v>1</v>
      </c>
      <c r="D10" s="60" t="s">
        <v>88</v>
      </c>
      <c r="E10" s="60" t="s">
        <v>88</v>
      </c>
      <c r="F10" s="60" t="s">
        <v>88</v>
      </c>
      <c r="G10" s="60" t="s">
        <v>88</v>
      </c>
      <c r="H10" s="60" t="s">
        <v>88</v>
      </c>
    </row>
    <row r="11" spans="1:11" ht="20.25">
      <c r="A11" s="42">
        <v>6</v>
      </c>
      <c r="B11" s="14" t="s">
        <v>75</v>
      </c>
      <c r="C11" s="40">
        <v>1</v>
      </c>
      <c r="D11" s="60" t="s">
        <v>88</v>
      </c>
      <c r="E11" s="60" t="s">
        <v>88</v>
      </c>
      <c r="F11" s="60" t="s">
        <v>88</v>
      </c>
      <c r="G11" s="60" t="s">
        <v>88</v>
      </c>
      <c r="H11" s="60" t="s">
        <v>88</v>
      </c>
    </row>
    <row r="12" spans="1:11" ht="20.25">
      <c r="A12" s="42">
        <v>7</v>
      </c>
      <c r="B12" s="14" t="s">
        <v>75</v>
      </c>
      <c r="C12" s="40">
        <v>1</v>
      </c>
      <c r="D12" s="60" t="s">
        <v>88</v>
      </c>
      <c r="E12" s="60" t="s">
        <v>88</v>
      </c>
      <c r="F12" s="60" t="s">
        <v>88</v>
      </c>
      <c r="G12" s="60" t="s">
        <v>88</v>
      </c>
      <c r="H12" s="60" t="s">
        <v>88</v>
      </c>
    </row>
    <row r="13" spans="1:11" ht="20.25">
      <c r="A13" s="42"/>
      <c r="B13" s="15" t="s">
        <v>76</v>
      </c>
      <c r="C13" s="11"/>
      <c r="D13" s="58"/>
      <c r="E13" s="58"/>
      <c r="F13" s="58"/>
      <c r="G13" s="58"/>
      <c r="H13" s="58"/>
    </row>
    <row r="14" spans="1:11" ht="20.25">
      <c r="A14" s="42"/>
      <c r="B14" s="15" t="s">
        <v>44</v>
      </c>
      <c r="C14" s="11"/>
      <c r="D14" s="58"/>
      <c r="E14" s="58"/>
      <c r="F14" s="58"/>
      <c r="G14" s="58"/>
      <c r="H14" s="58"/>
    </row>
    <row r="15" spans="1:11" ht="20.25">
      <c r="A15" s="42">
        <v>8</v>
      </c>
      <c r="B15" s="61" t="s">
        <v>77</v>
      </c>
      <c r="C15" s="11">
        <v>1</v>
      </c>
      <c r="D15" s="60" t="s">
        <v>88</v>
      </c>
      <c r="E15" s="60" t="s">
        <v>88</v>
      </c>
      <c r="F15" s="60" t="s">
        <v>88</v>
      </c>
      <c r="G15" s="60" t="s">
        <v>88</v>
      </c>
      <c r="H15" s="60" t="s">
        <v>88</v>
      </c>
    </row>
    <row r="16" spans="1:11" ht="20.25">
      <c r="A16" s="42">
        <v>9</v>
      </c>
      <c r="B16" s="16" t="s">
        <v>78</v>
      </c>
      <c r="C16" s="11">
        <v>1</v>
      </c>
      <c r="D16" s="58">
        <f>E16/12</f>
        <v>16080</v>
      </c>
      <c r="E16" s="58">
        <v>192960</v>
      </c>
      <c r="F16" s="58">
        <v>7800</v>
      </c>
      <c r="G16" s="58">
        <v>8040</v>
      </c>
      <c r="H16" s="58">
        <v>8400</v>
      </c>
    </row>
    <row r="17" spans="1:8" ht="20.25">
      <c r="A17" s="42">
        <v>10</v>
      </c>
      <c r="B17" s="16" t="s">
        <v>42</v>
      </c>
      <c r="C17" s="11">
        <v>1</v>
      </c>
      <c r="D17" s="58">
        <f>E17/12</f>
        <v>10260</v>
      </c>
      <c r="E17" s="58">
        <v>123120</v>
      </c>
      <c r="F17" s="58">
        <v>5040</v>
      </c>
      <c r="G17" s="58">
        <v>5160</v>
      </c>
      <c r="H17" s="58">
        <v>5400</v>
      </c>
    </row>
    <row r="18" spans="1:8" ht="20.25">
      <c r="A18" s="42"/>
      <c r="B18" s="15" t="s">
        <v>46</v>
      </c>
      <c r="C18" s="11"/>
      <c r="D18" s="58"/>
      <c r="E18" s="58"/>
      <c r="F18" s="58"/>
      <c r="G18" s="58"/>
      <c r="H18" s="58"/>
    </row>
    <row r="19" spans="1:8" ht="20.25">
      <c r="A19" s="22">
        <v>11</v>
      </c>
      <c r="B19" s="17" t="s">
        <v>79</v>
      </c>
      <c r="C19" s="41">
        <v>3</v>
      </c>
      <c r="D19" s="56" t="s">
        <v>88</v>
      </c>
      <c r="E19" s="56" t="s">
        <v>88</v>
      </c>
      <c r="F19" s="56" t="s">
        <v>88</v>
      </c>
      <c r="G19" s="56" t="s">
        <v>88</v>
      </c>
      <c r="H19" s="56" t="s">
        <v>88</v>
      </c>
    </row>
    <row r="20" spans="1:8" ht="20.25">
      <c r="A20" s="43"/>
      <c r="B20" s="77"/>
      <c r="C20" s="78"/>
      <c r="D20" s="70"/>
      <c r="E20" s="70"/>
      <c r="F20" s="70"/>
      <c r="G20" s="70"/>
      <c r="H20" s="70"/>
    </row>
    <row r="21" spans="1:8">
      <c r="A21" s="25" t="s">
        <v>98</v>
      </c>
    </row>
    <row r="22" spans="1:8">
      <c r="A22" s="89" t="s">
        <v>1</v>
      </c>
      <c r="B22" s="89" t="s">
        <v>2</v>
      </c>
      <c r="C22" s="89"/>
      <c r="D22" s="89"/>
      <c r="E22" s="102" t="s">
        <v>17</v>
      </c>
      <c r="F22" s="26" t="s">
        <v>5</v>
      </c>
      <c r="G22" s="26" t="s">
        <v>5</v>
      </c>
      <c r="H22" s="26" t="s">
        <v>12</v>
      </c>
    </row>
    <row r="23" spans="1:8">
      <c r="A23" s="89"/>
      <c r="B23" s="89"/>
      <c r="C23" s="89"/>
      <c r="D23" s="89"/>
      <c r="E23" s="102"/>
      <c r="F23" s="33" t="s">
        <v>10</v>
      </c>
      <c r="G23" s="33" t="s">
        <v>11</v>
      </c>
      <c r="H23" s="33" t="s">
        <v>13</v>
      </c>
    </row>
    <row r="24" spans="1:8">
      <c r="A24" s="89"/>
      <c r="B24" s="89"/>
      <c r="C24" s="89"/>
      <c r="D24" s="89"/>
      <c r="E24" s="102"/>
      <c r="F24" s="34" t="s">
        <v>15</v>
      </c>
      <c r="G24" s="34" t="s">
        <v>16</v>
      </c>
      <c r="H24" s="27" t="s">
        <v>14</v>
      </c>
    </row>
    <row r="25" spans="1:8" ht="20.25">
      <c r="A25" s="23">
        <v>1</v>
      </c>
      <c r="B25" s="130" t="s">
        <v>74</v>
      </c>
      <c r="C25" s="131"/>
      <c r="D25" s="132"/>
      <c r="E25" s="23">
        <v>2</v>
      </c>
      <c r="F25" s="51" t="s">
        <v>88</v>
      </c>
      <c r="G25" s="51" t="s">
        <v>88</v>
      </c>
      <c r="H25" s="23" t="s">
        <v>88</v>
      </c>
    </row>
    <row r="26" spans="1:8" ht="20.25">
      <c r="A26" s="22">
        <v>2</v>
      </c>
      <c r="B26" s="127" t="s">
        <v>62</v>
      </c>
      <c r="C26" s="128"/>
      <c r="D26" s="129"/>
      <c r="E26" s="22">
        <v>1</v>
      </c>
      <c r="F26" s="56" t="s">
        <v>88</v>
      </c>
      <c r="G26" s="56" t="s">
        <v>88</v>
      </c>
      <c r="H26" s="50">
        <v>138000</v>
      </c>
    </row>
    <row r="27" spans="1:8" ht="20.25">
      <c r="A27" s="43"/>
      <c r="B27" s="73"/>
      <c r="C27" s="73"/>
      <c r="D27" s="73"/>
      <c r="E27" s="43"/>
      <c r="F27" s="70"/>
      <c r="G27" s="70"/>
      <c r="H27" s="69"/>
    </row>
    <row r="28" spans="1:8">
      <c r="A28" s="25" t="s">
        <v>18</v>
      </c>
    </row>
    <row r="29" spans="1:8">
      <c r="A29" s="89" t="s">
        <v>1</v>
      </c>
      <c r="B29" s="89" t="s">
        <v>2</v>
      </c>
      <c r="C29" s="89"/>
      <c r="D29" s="89"/>
      <c r="E29" s="102" t="s">
        <v>17</v>
      </c>
      <c r="F29" s="26" t="s">
        <v>5</v>
      </c>
      <c r="G29" s="26" t="s">
        <v>5</v>
      </c>
      <c r="H29" s="26" t="s">
        <v>12</v>
      </c>
    </row>
    <row r="30" spans="1:8">
      <c r="A30" s="89"/>
      <c r="B30" s="89"/>
      <c r="C30" s="89"/>
      <c r="D30" s="89"/>
      <c r="E30" s="102"/>
      <c r="F30" s="33" t="s">
        <v>10</v>
      </c>
      <c r="G30" s="33" t="s">
        <v>11</v>
      </c>
      <c r="H30" s="33" t="s">
        <v>13</v>
      </c>
    </row>
    <row r="31" spans="1:8">
      <c r="A31" s="89"/>
      <c r="B31" s="89"/>
      <c r="C31" s="89"/>
      <c r="D31" s="89"/>
      <c r="E31" s="102"/>
      <c r="F31" s="34" t="s">
        <v>15</v>
      </c>
      <c r="G31" s="34" t="s">
        <v>16</v>
      </c>
      <c r="H31" s="27" t="s">
        <v>14</v>
      </c>
    </row>
    <row r="32" spans="1:8">
      <c r="A32" s="29"/>
      <c r="B32" s="93"/>
      <c r="C32" s="94"/>
      <c r="D32" s="95"/>
      <c r="E32" s="29"/>
      <c r="F32" s="29"/>
      <c r="G32" s="29"/>
      <c r="H32" s="29"/>
    </row>
    <row r="33" spans="1:8">
      <c r="A33" s="30"/>
      <c r="B33" s="96"/>
      <c r="C33" s="97"/>
      <c r="D33" s="98"/>
      <c r="E33" s="30"/>
      <c r="F33" s="30"/>
      <c r="G33" s="30"/>
      <c r="H33" s="30"/>
    </row>
    <row r="34" spans="1:8">
      <c r="A34" s="31"/>
      <c r="B34" s="99"/>
      <c r="C34" s="100"/>
      <c r="D34" s="101"/>
      <c r="E34" s="31"/>
      <c r="F34" s="31"/>
      <c r="G34" s="31"/>
      <c r="H34" s="31"/>
    </row>
    <row r="35" spans="1:8">
      <c r="A35" s="32"/>
      <c r="B35" s="43"/>
      <c r="C35" s="43"/>
      <c r="D35" s="43"/>
      <c r="E35" s="32"/>
      <c r="F35" s="32"/>
      <c r="G35" s="32"/>
      <c r="H35" s="32"/>
    </row>
    <row r="36" spans="1:8">
      <c r="A36" s="32"/>
      <c r="B36" s="43"/>
      <c r="C36" s="43"/>
      <c r="D36" s="43"/>
      <c r="E36" s="32"/>
      <c r="F36" s="32"/>
      <c r="G36" s="32"/>
      <c r="H36" s="32"/>
    </row>
    <row r="37" spans="1:8">
      <c r="A37" s="32"/>
      <c r="B37" s="43"/>
      <c r="C37" s="43"/>
      <c r="D37" s="43"/>
      <c r="E37" s="32"/>
      <c r="F37" s="32"/>
      <c r="G37" s="32"/>
      <c r="H37" s="32"/>
    </row>
    <row r="38" spans="1:8">
      <c r="A38" s="32"/>
      <c r="B38" s="43"/>
      <c r="C38" s="43"/>
      <c r="D38" s="43"/>
      <c r="E38" s="32"/>
      <c r="F38" s="32"/>
      <c r="G38" s="32"/>
      <c r="H38" s="32"/>
    </row>
    <row r="39" spans="1:8">
      <c r="A39" s="25" t="s">
        <v>19</v>
      </c>
    </row>
    <row r="40" spans="1:8">
      <c r="A40" s="89" t="s">
        <v>1</v>
      </c>
      <c r="B40" s="89" t="s">
        <v>2</v>
      </c>
      <c r="C40" s="89"/>
      <c r="D40" s="89"/>
      <c r="E40" s="102" t="s">
        <v>17</v>
      </c>
      <c r="F40" s="26" t="s">
        <v>5</v>
      </c>
      <c r="G40" s="26" t="s">
        <v>5</v>
      </c>
      <c r="H40" s="26" t="s">
        <v>12</v>
      </c>
    </row>
    <row r="41" spans="1:8">
      <c r="A41" s="89"/>
      <c r="B41" s="89"/>
      <c r="C41" s="89"/>
      <c r="D41" s="89"/>
      <c r="E41" s="102"/>
      <c r="F41" s="33" t="s">
        <v>10</v>
      </c>
      <c r="G41" s="33" t="s">
        <v>11</v>
      </c>
      <c r="H41" s="33" t="s">
        <v>13</v>
      </c>
    </row>
    <row r="42" spans="1:8">
      <c r="A42" s="89"/>
      <c r="B42" s="89"/>
      <c r="C42" s="89"/>
      <c r="D42" s="89"/>
      <c r="E42" s="102"/>
      <c r="F42" s="34" t="s">
        <v>15</v>
      </c>
      <c r="G42" s="34" t="s">
        <v>16</v>
      </c>
      <c r="H42" s="27" t="s">
        <v>14</v>
      </c>
    </row>
    <row r="43" spans="1:8">
      <c r="A43" s="29"/>
      <c r="B43" s="93"/>
      <c r="C43" s="94"/>
      <c r="D43" s="95"/>
      <c r="E43" s="29"/>
      <c r="F43" s="29"/>
      <c r="G43" s="29"/>
      <c r="H43" s="29"/>
    </row>
    <row r="44" spans="1:8">
      <c r="A44" s="30"/>
      <c r="B44" s="96"/>
      <c r="C44" s="97"/>
      <c r="D44" s="98"/>
      <c r="E44" s="30"/>
      <c r="F44" s="30"/>
      <c r="G44" s="30"/>
      <c r="H44" s="30"/>
    </row>
    <row r="45" spans="1:8">
      <c r="A45" s="31"/>
      <c r="B45" s="99"/>
      <c r="C45" s="100"/>
      <c r="D45" s="101"/>
      <c r="E45" s="31"/>
      <c r="F45" s="31"/>
      <c r="G45" s="31"/>
      <c r="H45" s="31"/>
    </row>
    <row r="46" spans="1:8">
      <c r="A46" s="32"/>
      <c r="B46" s="32"/>
      <c r="C46" s="32"/>
      <c r="D46" s="32"/>
      <c r="E46" s="32"/>
      <c r="F46" s="32"/>
      <c r="G46" s="32"/>
      <c r="H46" s="32"/>
    </row>
    <row r="47" spans="1:8">
      <c r="A47" s="25" t="s">
        <v>20</v>
      </c>
    </row>
    <row r="48" spans="1:8">
      <c r="A48" s="28" t="s">
        <v>1</v>
      </c>
      <c r="B48" s="28" t="s">
        <v>21</v>
      </c>
      <c r="C48" s="92" t="s">
        <v>22</v>
      </c>
      <c r="D48" s="92"/>
      <c r="E48" s="92"/>
      <c r="F48" s="92" t="s">
        <v>23</v>
      </c>
      <c r="G48" s="92"/>
      <c r="H48" s="92"/>
    </row>
    <row r="49" spans="1:8">
      <c r="A49" s="29"/>
      <c r="B49" s="51">
        <v>55000000</v>
      </c>
      <c r="C49" s="108">
        <v>57750000</v>
      </c>
      <c r="D49" s="109"/>
      <c r="E49" s="110"/>
      <c r="F49" s="108">
        <v>60637500</v>
      </c>
      <c r="G49" s="109"/>
      <c r="H49" s="110"/>
    </row>
    <row r="50" spans="1:8">
      <c r="A50" s="31"/>
      <c r="B50" s="31"/>
      <c r="C50" s="99"/>
      <c r="D50" s="100"/>
      <c r="E50" s="101"/>
      <c r="F50" s="99"/>
      <c r="G50" s="100"/>
      <c r="H50" s="101"/>
    </row>
    <row r="53" spans="1:8">
      <c r="A53" s="25" t="s">
        <v>87</v>
      </c>
    </row>
    <row r="54" spans="1:8">
      <c r="A54" s="25" t="s">
        <v>24</v>
      </c>
    </row>
  </sheetData>
  <mergeCells count="28">
    <mergeCell ref="C49:E49"/>
    <mergeCell ref="C50:E50"/>
    <mergeCell ref="F49:H49"/>
    <mergeCell ref="F50:H50"/>
    <mergeCell ref="C48:E48"/>
    <mergeCell ref="F48:H48"/>
    <mergeCell ref="A40:A42"/>
    <mergeCell ref="B40:D42"/>
    <mergeCell ref="E40:E42"/>
    <mergeCell ref="B32:D32"/>
    <mergeCell ref="B33:D33"/>
    <mergeCell ref="B34:D34"/>
    <mergeCell ref="B43:D43"/>
    <mergeCell ref="B44:D44"/>
    <mergeCell ref="B45:D45"/>
    <mergeCell ref="A1:H1"/>
    <mergeCell ref="A4:A5"/>
    <mergeCell ref="B4:B5"/>
    <mergeCell ref="E4:E5"/>
    <mergeCell ref="F4:H4"/>
    <mergeCell ref="A22:A24"/>
    <mergeCell ref="B22:D24"/>
    <mergeCell ref="E22:E24"/>
    <mergeCell ref="B26:D26"/>
    <mergeCell ref="B25:D25"/>
    <mergeCell ref="A29:A31"/>
    <mergeCell ref="B29:D31"/>
    <mergeCell ref="E29:E31"/>
  </mergeCells>
  <pageMargins left="0.7" right="0.22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5"/>
  <sheetViews>
    <sheetView view="pageBreakPreview" topLeftCell="A31" zoomScaleSheetLayoutView="100" workbookViewId="0">
      <selection activeCell="B50" sqref="B50:H50"/>
    </sheetView>
  </sheetViews>
  <sheetFormatPr defaultRowHeight="19.5"/>
  <cols>
    <col min="1" max="1" width="4.875" style="25" customWidth="1"/>
    <col min="2" max="2" width="27.625" style="25" customWidth="1"/>
    <col min="3" max="3" width="7.125" style="25" customWidth="1"/>
    <col min="4" max="4" width="8.625" style="25" customWidth="1"/>
    <col min="5" max="5" width="10.875" style="25" customWidth="1"/>
    <col min="6" max="7" width="10.75" style="25" bestFit="1" customWidth="1"/>
    <col min="8" max="8" width="10.375" style="25" customWidth="1"/>
    <col min="9" max="16384" width="9" style="25"/>
  </cols>
  <sheetData>
    <row r="1" spans="1:11">
      <c r="A1" s="88" t="s">
        <v>0</v>
      </c>
      <c r="B1" s="88"/>
      <c r="C1" s="88"/>
      <c r="D1" s="88"/>
      <c r="E1" s="88"/>
      <c r="F1" s="88"/>
      <c r="G1" s="88"/>
      <c r="H1" s="88"/>
    </row>
    <row r="2" spans="1:11">
      <c r="A2" s="85" t="s">
        <v>112</v>
      </c>
      <c r="B2" s="82"/>
      <c r="C2" s="82"/>
      <c r="D2" s="82"/>
      <c r="E2" s="82"/>
      <c r="F2" s="82"/>
      <c r="G2" s="82"/>
      <c r="H2" s="82"/>
    </row>
    <row r="3" spans="1:11">
      <c r="A3" s="25" t="s">
        <v>105</v>
      </c>
    </row>
    <row r="4" spans="1:11">
      <c r="A4" s="89" t="s">
        <v>1</v>
      </c>
      <c r="B4" s="90" t="s">
        <v>2</v>
      </c>
      <c r="C4" s="26" t="s">
        <v>3</v>
      </c>
      <c r="D4" s="26" t="s">
        <v>5</v>
      </c>
      <c r="E4" s="91" t="s">
        <v>7</v>
      </c>
      <c r="F4" s="92" t="s">
        <v>8</v>
      </c>
      <c r="G4" s="92"/>
      <c r="H4" s="92"/>
    </row>
    <row r="5" spans="1:11">
      <c r="A5" s="89"/>
      <c r="B5" s="90"/>
      <c r="C5" s="27" t="s">
        <v>4</v>
      </c>
      <c r="D5" s="27" t="s">
        <v>6</v>
      </c>
      <c r="E5" s="91"/>
      <c r="F5" s="28">
        <v>2558</v>
      </c>
      <c r="G5" s="28">
        <v>2559</v>
      </c>
      <c r="H5" s="28">
        <v>2560</v>
      </c>
    </row>
    <row r="6" spans="1:11" ht="40.5">
      <c r="A6" s="35">
        <v>1</v>
      </c>
      <c r="B6" s="13" t="s">
        <v>80</v>
      </c>
      <c r="C6" s="23">
        <v>1</v>
      </c>
      <c r="D6" s="48">
        <f>E6/12</f>
        <v>26870</v>
      </c>
      <c r="E6" s="48">
        <v>322440</v>
      </c>
      <c r="F6" s="48">
        <v>10800</v>
      </c>
      <c r="G6" s="48">
        <v>11040</v>
      </c>
      <c r="H6" s="48">
        <v>11160</v>
      </c>
    </row>
    <row r="7" spans="1:11" ht="20.25" customHeight="1">
      <c r="A7" s="42">
        <v>2</v>
      </c>
      <c r="B7" s="4" t="s">
        <v>81</v>
      </c>
      <c r="C7" s="21">
        <v>1</v>
      </c>
      <c r="D7" s="58">
        <f>E7/12</f>
        <v>16580</v>
      </c>
      <c r="E7" s="49">
        <v>198960</v>
      </c>
      <c r="F7" s="58">
        <v>7080</v>
      </c>
      <c r="G7" s="58">
        <v>7080</v>
      </c>
      <c r="H7" s="58">
        <v>7080</v>
      </c>
    </row>
    <row r="8" spans="1:11" ht="20.25">
      <c r="A8" s="42">
        <v>3</v>
      </c>
      <c r="B8" s="4" t="s">
        <v>82</v>
      </c>
      <c r="C8" s="21">
        <v>1</v>
      </c>
      <c r="D8" s="58">
        <f>E8/12</f>
        <v>13815</v>
      </c>
      <c r="E8" s="49">
        <v>165780</v>
      </c>
      <c r="F8" s="58">
        <v>5640</v>
      </c>
      <c r="G8" s="58">
        <v>5640</v>
      </c>
      <c r="H8" s="58">
        <v>5640</v>
      </c>
      <c r="J8" s="25">
        <v>2</v>
      </c>
      <c r="K8" s="25">
        <f>27350-5810/2</f>
        <v>24445</v>
      </c>
    </row>
    <row r="9" spans="1:11" ht="20.25">
      <c r="A9" s="42"/>
      <c r="B9" s="8" t="s">
        <v>39</v>
      </c>
      <c r="C9" s="21"/>
      <c r="D9" s="58"/>
      <c r="E9" s="58"/>
      <c r="F9" s="58"/>
      <c r="G9" s="58"/>
      <c r="H9" s="58"/>
      <c r="J9" s="25">
        <v>1</v>
      </c>
      <c r="K9" s="25">
        <f>22760-4870/2</f>
        <v>20325</v>
      </c>
    </row>
    <row r="10" spans="1:11" ht="20.25">
      <c r="A10" s="42"/>
      <c r="B10" s="8" t="s">
        <v>44</v>
      </c>
      <c r="C10" s="21"/>
      <c r="D10" s="58"/>
      <c r="E10" s="58"/>
      <c r="F10" s="58"/>
      <c r="G10" s="58"/>
      <c r="H10" s="58"/>
    </row>
    <row r="11" spans="1:11" ht="20.25">
      <c r="A11" s="42">
        <v>4</v>
      </c>
      <c r="B11" s="7" t="s">
        <v>42</v>
      </c>
      <c r="C11" s="21">
        <v>1</v>
      </c>
      <c r="D11" s="58">
        <f>E11/12</f>
        <v>10070</v>
      </c>
      <c r="E11" s="58">
        <v>120840</v>
      </c>
      <c r="F11" s="58">
        <v>4920</v>
      </c>
      <c r="G11" s="58">
        <v>5040</v>
      </c>
      <c r="H11" s="58">
        <v>5280</v>
      </c>
    </row>
    <row r="12" spans="1:11" ht="20.25">
      <c r="A12" s="42"/>
      <c r="B12" s="8" t="s">
        <v>39</v>
      </c>
      <c r="C12" s="21"/>
      <c r="D12" s="58"/>
      <c r="E12" s="58"/>
      <c r="F12" s="58"/>
      <c r="G12" s="58"/>
      <c r="H12" s="58"/>
    </row>
    <row r="13" spans="1:11" ht="20.25">
      <c r="A13" s="42"/>
      <c r="B13" s="3" t="s">
        <v>40</v>
      </c>
      <c r="C13" s="21"/>
      <c r="D13" s="58"/>
      <c r="E13" s="58"/>
      <c r="F13" s="58"/>
      <c r="G13" s="58"/>
      <c r="H13" s="58"/>
    </row>
    <row r="14" spans="1:11" ht="20.25">
      <c r="A14" s="42">
        <v>5</v>
      </c>
      <c r="B14" s="7" t="s">
        <v>85</v>
      </c>
      <c r="C14" s="21">
        <v>1</v>
      </c>
      <c r="D14" s="58">
        <f>E14/12</f>
        <v>11110</v>
      </c>
      <c r="E14" s="58">
        <v>133320</v>
      </c>
      <c r="F14" s="58">
        <v>5400</v>
      </c>
      <c r="G14" s="58">
        <v>5640</v>
      </c>
      <c r="H14" s="58">
        <v>5760</v>
      </c>
    </row>
    <row r="15" spans="1:11" ht="20.25">
      <c r="A15" s="42">
        <v>6</v>
      </c>
      <c r="B15" s="7" t="s">
        <v>85</v>
      </c>
      <c r="C15" s="21">
        <v>1</v>
      </c>
      <c r="D15" s="58">
        <f>E15/12</f>
        <v>11110</v>
      </c>
      <c r="E15" s="62">
        <v>133320</v>
      </c>
      <c r="F15" s="58">
        <v>5400</v>
      </c>
      <c r="G15" s="58">
        <v>5640</v>
      </c>
      <c r="H15" s="58">
        <v>5760</v>
      </c>
    </row>
    <row r="16" spans="1:11" ht="20.25">
      <c r="A16" s="42"/>
      <c r="B16" s="8" t="s">
        <v>46</v>
      </c>
      <c r="C16" s="21"/>
      <c r="D16" s="58"/>
      <c r="E16" s="58"/>
      <c r="F16" s="58"/>
      <c r="G16" s="58"/>
      <c r="H16" s="58"/>
    </row>
    <row r="17" spans="1:8" ht="20.25">
      <c r="A17" s="21">
        <v>7</v>
      </c>
      <c r="B17" s="7" t="s">
        <v>86</v>
      </c>
      <c r="C17" s="21">
        <v>10</v>
      </c>
      <c r="D17" s="49">
        <v>9000</v>
      </c>
      <c r="E17" s="49">
        <f>9000*10*12</f>
        <v>1080000</v>
      </c>
      <c r="F17" s="53" t="s">
        <v>88</v>
      </c>
      <c r="G17" s="53" t="s">
        <v>88</v>
      </c>
      <c r="H17" s="53" t="s">
        <v>88</v>
      </c>
    </row>
    <row r="18" spans="1:8" ht="20.25">
      <c r="A18" s="22">
        <v>8</v>
      </c>
      <c r="B18" s="9" t="s">
        <v>47</v>
      </c>
      <c r="C18" s="22">
        <v>1</v>
      </c>
      <c r="D18" s="50">
        <v>9000</v>
      </c>
      <c r="E18" s="67">
        <f>9000*1*12</f>
        <v>108000</v>
      </c>
      <c r="F18" s="56" t="s">
        <v>88</v>
      </c>
      <c r="G18" s="56" t="s">
        <v>88</v>
      </c>
      <c r="H18" s="56" t="s">
        <v>88</v>
      </c>
    </row>
    <row r="19" spans="1:8" ht="20.25">
      <c r="A19" s="43"/>
      <c r="B19" s="44"/>
      <c r="C19" s="43"/>
      <c r="D19" s="69"/>
      <c r="E19" s="79"/>
      <c r="F19" s="70"/>
      <c r="G19" s="70"/>
      <c r="H19" s="70"/>
    </row>
    <row r="20" spans="1:8">
      <c r="A20" s="25" t="s">
        <v>99</v>
      </c>
    </row>
    <row r="21" spans="1:8">
      <c r="A21" s="89" t="s">
        <v>1</v>
      </c>
      <c r="B21" s="89" t="s">
        <v>2</v>
      </c>
      <c r="C21" s="89"/>
      <c r="D21" s="89"/>
      <c r="E21" s="102" t="s">
        <v>17</v>
      </c>
      <c r="F21" s="26" t="s">
        <v>5</v>
      </c>
      <c r="G21" s="26" t="s">
        <v>5</v>
      </c>
      <c r="H21" s="26" t="s">
        <v>12</v>
      </c>
    </row>
    <row r="22" spans="1:8">
      <c r="A22" s="89"/>
      <c r="B22" s="89"/>
      <c r="C22" s="89"/>
      <c r="D22" s="89"/>
      <c r="E22" s="102"/>
      <c r="F22" s="33" t="s">
        <v>10</v>
      </c>
      <c r="G22" s="33" t="s">
        <v>11</v>
      </c>
      <c r="H22" s="33" t="s">
        <v>13</v>
      </c>
    </row>
    <row r="23" spans="1:8">
      <c r="A23" s="89"/>
      <c r="B23" s="89"/>
      <c r="C23" s="89"/>
      <c r="D23" s="89"/>
      <c r="E23" s="102"/>
      <c r="F23" s="34" t="s">
        <v>15</v>
      </c>
      <c r="G23" s="34" t="s">
        <v>16</v>
      </c>
      <c r="H23" s="27" t="s">
        <v>14</v>
      </c>
    </row>
    <row r="24" spans="1:8" ht="20.25">
      <c r="A24" s="23">
        <v>1</v>
      </c>
      <c r="B24" s="133" t="s">
        <v>83</v>
      </c>
      <c r="C24" s="133"/>
      <c r="D24" s="133"/>
      <c r="E24" s="23">
        <v>1</v>
      </c>
      <c r="F24" s="51" t="s">
        <v>88</v>
      </c>
      <c r="G24" s="51" t="s">
        <v>88</v>
      </c>
      <c r="H24" s="48">
        <v>198960</v>
      </c>
    </row>
    <row r="25" spans="1:8" ht="20.25">
      <c r="A25" s="21">
        <v>2</v>
      </c>
      <c r="B25" s="135" t="s">
        <v>94</v>
      </c>
      <c r="C25" s="136"/>
      <c r="D25" s="137"/>
      <c r="E25" s="21">
        <v>2</v>
      </c>
      <c r="F25" s="53" t="s">
        <v>88</v>
      </c>
      <c r="G25" s="53" t="s">
        <v>88</v>
      </c>
      <c r="H25" s="49">
        <v>216000</v>
      </c>
    </row>
    <row r="26" spans="1:8" ht="20.25">
      <c r="A26" s="21">
        <v>3</v>
      </c>
      <c r="B26" s="107" t="s">
        <v>47</v>
      </c>
      <c r="C26" s="107"/>
      <c r="D26" s="107"/>
      <c r="E26" s="21">
        <v>1</v>
      </c>
      <c r="F26" s="53" t="s">
        <v>88</v>
      </c>
      <c r="G26" s="53" t="s">
        <v>88</v>
      </c>
      <c r="H26" s="49">
        <v>108000</v>
      </c>
    </row>
    <row r="27" spans="1:8" ht="20.25">
      <c r="A27" s="21">
        <v>4</v>
      </c>
      <c r="B27" s="107" t="s">
        <v>93</v>
      </c>
      <c r="C27" s="107"/>
      <c r="D27" s="107"/>
      <c r="E27" s="21">
        <v>1</v>
      </c>
      <c r="F27" s="53" t="s">
        <v>88</v>
      </c>
      <c r="G27" s="53" t="s">
        <v>88</v>
      </c>
      <c r="H27" s="21" t="s">
        <v>92</v>
      </c>
    </row>
    <row r="28" spans="1:8" ht="20.25">
      <c r="A28" s="22">
        <v>5</v>
      </c>
      <c r="B28" s="134" t="s">
        <v>84</v>
      </c>
      <c r="C28" s="134"/>
      <c r="D28" s="134"/>
      <c r="E28" s="22">
        <v>1</v>
      </c>
      <c r="F28" s="56" t="s">
        <v>88</v>
      </c>
      <c r="G28" s="56" t="s">
        <v>88</v>
      </c>
      <c r="H28" s="22" t="s">
        <v>92</v>
      </c>
    </row>
    <row r="29" spans="1:8" ht="20.25">
      <c r="A29" s="43"/>
      <c r="B29" s="68"/>
      <c r="C29" s="68"/>
      <c r="D29" s="68"/>
      <c r="E29" s="43"/>
      <c r="F29" s="70"/>
      <c r="G29" s="70"/>
      <c r="H29" s="43"/>
    </row>
    <row r="30" spans="1:8">
      <c r="A30" s="25" t="s">
        <v>18</v>
      </c>
    </row>
    <row r="31" spans="1:8">
      <c r="A31" s="89" t="s">
        <v>1</v>
      </c>
      <c r="B31" s="89" t="s">
        <v>2</v>
      </c>
      <c r="C31" s="89"/>
      <c r="D31" s="89"/>
      <c r="E31" s="102" t="s">
        <v>17</v>
      </c>
      <c r="F31" s="26" t="s">
        <v>5</v>
      </c>
      <c r="G31" s="26" t="s">
        <v>5</v>
      </c>
      <c r="H31" s="26" t="s">
        <v>12</v>
      </c>
    </row>
    <row r="32" spans="1:8">
      <c r="A32" s="89"/>
      <c r="B32" s="89"/>
      <c r="C32" s="89"/>
      <c r="D32" s="89"/>
      <c r="E32" s="102"/>
      <c r="F32" s="33" t="s">
        <v>10</v>
      </c>
      <c r="G32" s="33" t="s">
        <v>11</v>
      </c>
      <c r="H32" s="33" t="s">
        <v>13</v>
      </c>
    </row>
    <row r="33" spans="1:8">
      <c r="A33" s="89"/>
      <c r="B33" s="89"/>
      <c r="C33" s="89"/>
      <c r="D33" s="89"/>
      <c r="E33" s="102"/>
      <c r="F33" s="34" t="s">
        <v>15</v>
      </c>
      <c r="G33" s="34" t="s">
        <v>16</v>
      </c>
      <c r="H33" s="27" t="s">
        <v>14</v>
      </c>
    </row>
    <row r="34" spans="1:8">
      <c r="A34" s="29"/>
      <c r="B34" s="93"/>
      <c r="C34" s="94"/>
      <c r="D34" s="95"/>
      <c r="E34" s="29"/>
      <c r="F34" s="29"/>
      <c r="G34" s="29"/>
      <c r="H34" s="29"/>
    </row>
    <row r="35" spans="1:8">
      <c r="A35" s="30"/>
      <c r="B35" s="96"/>
      <c r="C35" s="97"/>
      <c r="D35" s="98"/>
      <c r="E35" s="30"/>
      <c r="F35" s="30"/>
      <c r="G35" s="30"/>
      <c r="H35" s="30"/>
    </row>
    <row r="36" spans="1:8">
      <c r="A36" s="31"/>
      <c r="B36" s="99"/>
      <c r="C36" s="100"/>
      <c r="D36" s="101"/>
      <c r="E36" s="31"/>
      <c r="F36" s="31"/>
      <c r="G36" s="31"/>
      <c r="H36" s="31"/>
    </row>
    <row r="37" spans="1:8">
      <c r="A37" s="32"/>
      <c r="B37" s="32"/>
      <c r="C37" s="32"/>
      <c r="D37" s="32"/>
      <c r="E37" s="32"/>
      <c r="F37" s="32"/>
      <c r="G37" s="32"/>
      <c r="H37" s="32"/>
    </row>
    <row r="38" spans="1:8">
      <c r="A38" s="32"/>
      <c r="B38" s="32"/>
      <c r="C38" s="32"/>
      <c r="D38" s="32"/>
      <c r="E38" s="32"/>
      <c r="F38" s="32"/>
      <c r="G38" s="32"/>
      <c r="H38" s="32"/>
    </row>
    <row r="39" spans="1:8">
      <c r="A39" s="32"/>
      <c r="B39" s="32"/>
      <c r="C39" s="32"/>
      <c r="D39" s="32"/>
      <c r="E39" s="32"/>
      <c r="F39" s="32"/>
      <c r="G39" s="32"/>
      <c r="H39" s="32"/>
    </row>
    <row r="40" spans="1:8">
      <c r="A40" s="25" t="s">
        <v>19</v>
      </c>
    </row>
    <row r="41" spans="1:8">
      <c r="A41" s="89" t="s">
        <v>1</v>
      </c>
      <c r="B41" s="89" t="s">
        <v>2</v>
      </c>
      <c r="C41" s="89"/>
      <c r="D41" s="89"/>
      <c r="E41" s="102" t="s">
        <v>17</v>
      </c>
      <c r="F41" s="26" t="s">
        <v>5</v>
      </c>
      <c r="G41" s="26" t="s">
        <v>5</v>
      </c>
      <c r="H41" s="26" t="s">
        <v>12</v>
      </c>
    </row>
    <row r="42" spans="1:8">
      <c r="A42" s="89"/>
      <c r="B42" s="89"/>
      <c r="C42" s="89"/>
      <c r="D42" s="89"/>
      <c r="E42" s="102"/>
      <c r="F42" s="33" t="s">
        <v>10</v>
      </c>
      <c r="G42" s="33" t="s">
        <v>11</v>
      </c>
      <c r="H42" s="33" t="s">
        <v>13</v>
      </c>
    </row>
    <row r="43" spans="1:8">
      <c r="A43" s="89"/>
      <c r="B43" s="89"/>
      <c r="C43" s="89"/>
      <c r="D43" s="89"/>
      <c r="E43" s="102"/>
      <c r="F43" s="34" t="s">
        <v>15</v>
      </c>
      <c r="G43" s="34" t="s">
        <v>16</v>
      </c>
      <c r="H43" s="27" t="s">
        <v>14</v>
      </c>
    </row>
    <row r="44" spans="1:8">
      <c r="A44" s="29"/>
      <c r="B44" s="93"/>
      <c r="C44" s="94"/>
      <c r="D44" s="95"/>
      <c r="E44" s="29"/>
      <c r="F44" s="29"/>
      <c r="G44" s="29"/>
      <c r="H44" s="29"/>
    </row>
    <row r="45" spans="1:8">
      <c r="A45" s="30"/>
      <c r="B45" s="96"/>
      <c r="C45" s="97"/>
      <c r="D45" s="98"/>
      <c r="E45" s="30"/>
      <c r="F45" s="30"/>
      <c r="G45" s="30"/>
      <c r="H45" s="30"/>
    </row>
    <row r="46" spans="1:8">
      <c r="A46" s="31"/>
      <c r="B46" s="99"/>
      <c r="C46" s="100"/>
      <c r="D46" s="101"/>
      <c r="E46" s="31"/>
      <c r="F46" s="31"/>
      <c r="G46" s="31"/>
      <c r="H46" s="31"/>
    </row>
    <row r="47" spans="1:8">
      <c r="A47" s="32"/>
      <c r="B47" s="43"/>
      <c r="C47" s="43"/>
      <c r="D47" s="43"/>
      <c r="E47" s="32"/>
      <c r="F47" s="32"/>
      <c r="G47" s="32"/>
      <c r="H47" s="32"/>
    </row>
    <row r="48" spans="1:8">
      <c r="A48" s="25" t="s">
        <v>20</v>
      </c>
    </row>
    <row r="49" spans="1:8">
      <c r="A49" s="28" t="s">
        <v>1</v>
      </c>
      <c r="B49" s="28" t="s">
        <v>21</v>
      </c>
      <c r="C49" s="92" t="s">
        <v>22</v>
      </c>
      <c r="D49" s="92"/>
      <c r="E49" s="92"/>
      <c r="F49" s="92" t="s">
        <v>23</v>
      </c>
      <c r="G49" s="92"/>
      <c r="H49" s="92"/>
    </row>
    <row r="50" spans="1:8">
      <c r="A50" s="29"/>
      <c r="B50" s="51">
        <v>55000000</v>
      </c>
      <c r="C50" s="108">
        <v>57750000</v>
      </c>
      <c r="D50" s="109"/>
      <c r="E50" s="110"/>
      <c r="F50" s="108">
        <v>60637500</v>
      </c>
      <c r="G50" s="109"/>
      <c r="H50" s="110"/>
    </row>
    <row r="51" spans="1:8">
      <c r="A51" s="31"/>
      <c r="B51" s="31"/>
      <c r="C51" s="99"/>
      <c r="D51" s="100"/>
      <c r="E51" s="101"/>
      <c r="F51" s="99"/>
      <c r="G51" s="100"/>
      <c r="H51" s="101"/>
    </row>
    <row r="54" spans="1:8">
      <c r="A54" s="25" t="s">
        <v>87</v>
      </c>
    </row>
    <row r="55" spans="1:8">
      <c r="A55" s="25" t="s">
        <v>24</v>
      </c>
    </row>
  </sheetData>
  <mergeCells count="31">
    <mergeCell ref="B27:D27"/>
    <mergeCell ref="B28:D28"/>
    <mergeCell ref="B25:D25"/>
    <mergeCell ref="C50:E50"/>
    <mergeCell ref="C51:E51"/>
    <mergeCell ref="B26:D26"/>
    <mergeCell ref="F50:H50"/>
    <mergeCell ref="F51:H51"/>
    <mergeCell ref="C49:E49"/>
    <mergeCell ref="F49:H49"/>
    <mergeCell ref="A31:A33"/>
    <mergeCell ref="B31:D33"/>
    <mergeCell ref="E31:E33"/>
    <mergeCell ref="A41:A43"/>
    <mergeCell ref="B41:D43"/>
    <mergeCell ref="E41:E43"/>
    <mergeCell ref="B34:D34"/>
    <mergeCell ref="B35:D35"/>
    <mergeCell ref="B36:D36"/>
    <mergeCell ref="B44:D44"/>
    <mergeCell ref="B45:D45"/>
    <mergeCell ref="B46:D46"/>
    <mergeCell ref="B21:D23"/>
    <mergeCell ref="A21:A23"/>
    <mergeCell ref="E21:E23"/>
    <mergeCell ref="B24:D24"/>
    <mergeCell ref="A1:H1"/>
    <mergeCell ref="B4:B5"/>
    <mergeCell ref="E4:E5"/>
    <mergeCell ref="F4:H4"/>
    <mergeCell ref="A4:A5"/>
  </mergeCells>
  <pageMargins left="0.4" right="0.17" top="0.38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view="pageBreakPreview" zoomScaleSheetLayoutView="100" workbookViewId="0">
      <selection activeCell="J40" sqref="J40"/>
    </sheetView>
  </sheetViews>
  <sheetFormatPr defaultRowHeight="19.5"/>
  <cols>
    <col min="1" max="1" width="4.875" style="25" customWidth="1"/>
    <col min="2" max="2" width="27.625" style="25" customWidth="1"/>
    <col min="3" max="3" width="7.125" style="25" customWidth="1"/>
    <col min="4" max="4" width="8.625" style="25" customWidth="1"/>
    <col min="5" max="5" width="10.125" style="25" customWidth="1"/>
    <col min="6" max="7" width="10.75" style="25" bestFit="1" customWidth="1"/>
    <col min="8" max="8" width="10.875" style="25" customWidth="1"/>
    <col min="9" max="16384" width="9" style="25"/>
  </cols>
  <sheetData>
    <row r="1" spans="1:8">
      <c r="A1" s="88" t="s">
        <v>0</v>
      </c>
      <c r="B1" s="88"/>
      <c r="C1" s="88"/>
      <c r="D1" s="88"/>
      <c r="E1" s="88"/>
      <c r="F1" s="88"/>
      <c r="G1" s="88"/>
      <c r="H1" s="88"/>
    </row>
    <row r="2" spans="1:8">
      <c r="A2" s="85" t="s">
        <v>113</v>
      </c>
      <c r="B2" s="82"/>
      <c r="C2" s="82"/>
      <c r="D2" s="82"/>
      <c r="E2" s="82"/>
      <c r="F2" s="82"/>
      <c r="G2" s="82"/>
      <c r="H2" s="82"/>
    </row>
    <row r="3" spans="1:8">
      <c r="A3" s="25" t="s">
        <v>106</v>
      </c>
    </row>
    <row r="4" spans="1:8">
      <c r="A4" s="89" t="s">
        <v>1</v>
      </c>
      <c r="B4" s="90" t="s">
        <v>2</v>
      </c>
      <c r="C4" s="26" t="s">
        <v>3</v>
      </c>
      <c r="D4" s="26" t="s">
        <v>5</v>
      </c>
      <c r="E4" s="91" t="s">
        <v>7</v>
      </c>
      <c r="F4" s="92" t="s">
        <v>8</v>
      </c>
      <c r="G4" s="92"/>
      <c r="H4" s="92"/>
    </row>
    <row r="5" spans="1:8">
      <c r="A5" s="89"/>
      <c r="B5" s="90"/>
      <c r="C5" s="27" t="s">
        <v>4</v>
      </c>
      <c r="D5" s="27" t="s">
        <v>6</v>
      </c>
      <c r="E5" s="91"/>
      <c r="F5" s="28">
        <v>2558</v>
      </c>
      <c r="G5" s="28">
        <v>2559</v>
      </c>
      <c r="H5" s="28">
        <v>2560</v>
      </c>
    </row>
    <row r="6" spans="1:8" ht="20.25">
      <c r="A6" s="28">
        <v>1</v>
      </c>
      <c r="B6" s="63" t="s">
        <v>91</v>
      </c>
      <c r="C6" s="28">
        <v>1</v>
      </c>
      <c r="D6" s="64">
        <f>E6/12</f>
        <v>20360</v>
      </c>
      <c r="E6" s="64">
        <v>244320</v>
      </c>
      <c r="F6" s="64">
        <v>9960</v>
      </c>
      <c r="G6" s="64">
        <v>10200</v>
      </c>
      <c r="H6" s="64">
        <v>10560</v>
      </c>
    </row>
    <row r="7" spans="1:8" ht="20.25">
      <c r="A7" s="43"/>
      <c r="B7" s="80"/>
      <c r="C7" s="43"/>
      <c r="D7" s="69"/>
      <c r="E7" s="69"/>
      <c r="F7" s="69"/>
      <c r="G7" s="69"/>
      <c r="H7" s="69"/>
    </row>
    <row r="8" spans="1:8">
      <c r="A8" s="25" t="s">
        <v>9</v>
      </c>
    </row>
    <row r="9" spans="1:8">
      <c r="A9" s="89" t="s">
        <v>1</v>
      </c>
      <c r="B9" s="89" t="s">
        <v>2</v>
      </c>
      <c r="C9" s="89"/>
      <c r="D9" s="89"/>
      <c r="E9" s="102" t="s">
        <v>17</v>
      </c>
      <c r="F9" s="26" t="s">
        <v>5</v>
      </c>
      <c r="G9" s="26" t="s">
        <v>5</v>
      </c>
      <c r="H9" s="26" t="s">
        <v>12</v>
      </c>
    </row>
    <row r="10" spans="1:8">
      <c r="A10" s="89"/>
      <c r="B10" s="89"/>
      <c r="C10" s="89"/>
      <c r="D10" s="89"/>
      <c r="E10" s="102"/>
      <c r="F10" s="33" t="s">
        <v>10</v>
      </c>
      <c r="G10" s="33" t="s">
        <v>11</v>
      </c>
      <c r="H10" s="33" t="s">
        <v>13</v>
      </c>
    </row>
    <row r="11" spans="1:8">
      <c r="A11" s="89"/>
      <c r="B11" s="89"/>
      <c r="C11" s="89"/>
      <c r="D11" s="89"/>
      <c r="E11" s="102"/>
      <c r="F11" s="34" t="s">
        <v>15</v>
      </c>
      <c r="G11" s="34" t="s">
        <v>16</v>
      </c>
      <c r="H11" s="27" t="s">
        <v>14</v>
      </c>
    </row>
    <row r="12" spans="1:8" ht="20.25">
      <c r="A12" s="23"/>
      <c r="B12" s="138"/>
      <c r="C12" s="139"/>
      <c r="D12" s="140"/>
      <c r="E12" s="23"/>
      <c r="F12" s="48"/>
      <c r="G12" s="29"/>
      <c r="H12" s="29"/>
    </row>
    <row r="13" spans="1:8" ht="20.25">
      <c r="A13" s="33"/>
      <c r="B13" s="18"/>
      <c r="C13" s="19"/>
      <c r="D13" s="20"/>
      <c r="E13" s="33"/>
      <c r="F13" s="59"/>
      <c r="G13" s="38"/>
      <c r="H13" s="38"/>
    </row>
    <row r="14" spans="1:8" ht="20.25">
      <c r="A14" s="22"/>
      <c r="B14" s="103"/>
      <c r="C14" s="104"/>
      <c r="D14" s="105"/>
      <c r="E14" s="22"/>
      <c r="F14" s="50"/>
      <c r="G14" s="31"/>
      <c r="H14" s="31"/>
    </row>
    <row r="15" spans="1:8" ht="20.25">
      <c r="A15" s="43"/>
      <c r="B15" s="68"/>
      <c r="C15" s="68"/>
      <c r="D15" s="68"/>
      <c r="E15" s="43"/>
      <c r="F15" s="69"/>
      <c r="G15" s="32"/>
      <c r="H15" s="32"/>
    </row>
    <row r="16" spans="1:8">
      <c r="A16" s="25" t="s">
        <v>18</v>
      </c>
    </row>
    <row r="17" spans="1:8">
      <c r="A17" s="89" t="s">
        <v>1</v>
      </c>
      <c r="B17" s="89" t="s">
        <v>2</v>
      </c>
      <c r="C17" s="89"/>
      <c r="D17" s="89"/>
      <c r="E17" s="102" t="s">
        <v>17</v>
      </c>
      <c r="F17" s="26" t="s">
        <v>5</v>
      </c>
      <c r="G17" s="26" t="s">
        <v>5</v>
      </c>
      <c r="H17" s="26" t="s">
        <v>12</v>
      </c>
    </row>
    <row r="18" spans="1:8">
      <c r="A18" s="89"/>
      <c r="B18" s="89"/>
      <c r="C18" s="89"/>
      <c r="D18" s="89"/>
      <c r="E18" s="102"/>
      <c r="F18" s="33" t="s">
        <v>10</v>
      </c>
      <c r="G18" s="33" t="s">
        <v>11</v>
      </c>
      <c r="H18" s="33" t="s">
        <v>13</v>
      </c>
    </row>
    <row r="19" spans="1:8">
      <c r="A19" s="89"/>
      <c r="B19" s="89"/>
      <c r="C19" s="89"/>
      <c r="D19" s="89"/>
      <c r="E19" s="102"/>
      <c r="F19" s="34" t="s">
        <v>15</v>
      </c>
      <c r="G19" s="34" t="s">
        <v>16</v>
      </c>
      <c r="H19" s="27" t="s">
        <v>14</v>
      </c>
    </row>
    <row r="20" spans="1:8">
      <c r="A20" s="29"/>
      <c r="B20" s="93"/>
      <c r="C20" s="94"/>
      <c r="D20" s="95"/>
      <c r="E20" s="29"/>
      <c r="F20" s="29"/>
      <c r="G20" s="29"/>
      <c r="H20" s="29"/>
    </row>
    <row r="21" spans="1:8">
      <c r="A21" s="30"/>
      <c r="B21" s="96"/>
      <c r="C21" s="97"/>
      <c r="D21" s="98"/>
      <c r="E21" s="30"/>
      <c r="F21" s="30"/>
      <c r="G21" s="30"/>
      <c r="H21" s="30"/>
    </row>
    <row r="22" spans="1:8">
      <c r="A22" s="31"/>
      <c r="B22" s="99"/>
      <c r="C22" s="100"/>
      <c r="D22" s="101"/>
      <c r="E22" s="31"/>
      <c r="F22" s="31"/>
      <c r="G22" s="31"/>
      <c r="H22" s="31"/>
    </row>
    <row r="23" spans="1:8">
      <c r="A23" s="32"/>
      <c r="B23" s="32"/>
      <c r="C23" s="32"/>
      <c r="D23" s="32"/>
      <c r="E23" s="32"/>
      <c r="F23" s="32"/>
      <c r="G23" s="32"/>
      <c r="H23" s="32"/>
    </row>
    <row r="24" spans="1:8">
      <c r="A24" s="25" t="s">
        <v>19</v>
      </c>
    </row>
    <row r="25" spans="1:8">
      <c r="A25" s="89" t="s">
        <v>1</v>
      </c>
      <c r="B25" s="89" t="s">
        <v>2</v>
      </c>
      <c r="C25" s="89"/>
      <c r="D25" s="89"/>
      <c r="E25" s="102" t="s">
        <v>17</v>
      </c>
      <c r="F25" s="26" t="s">
        <v>5</v>
      </c>
      <c r="G25" s="26" t="s">
        <v>5</v>
      </c>
      <c r="H25" s="26" t="s">
        <v>12</v>
      </c>
    </row>
    <row r="26" spans="1:8">
      <c r="A26" s="89"/>
      <c r="B26" s="89"/>
      <c r="C26" s="89"/>
      <c r="D26" s="89"/>
      <c r="E26" s="102"/>
      <c r="F26" s="33" t="s">
        <v>10</v>
      </c>
      <c r="G26" s="33" t="s">
        <v>11</v>
      </c>
      <c r="H26" s="33" t="s">
        <v>13</v>
      </c>
    </row>
    <row r="27" spans="1:8">
      <c r="A27" s="89"/>
      <c r="B27" s="89"/>
      <c r="C27" s="89"/>
      <c r="D27" s="89"/>
      <c r="E27" s="102"/>
      <c r="F27" s="34" t="s">
        <v>15</v>
      </c>
      <c r="G27" s="34" t="s">
        <v>16</v>
      </c>
      <c r="H27" s="27" t="s">
        <v>14</v>
      </c>
    </row>
    <row r="28" spans="1:8">
      <c r="A28" s="29"/>
      <c r="B28" s="93"/>
      <c r="C28" s="94"/>
      <c r="D28" s="95"/>
      <c r="E28" s="29"/>
      <c r="F28" s="29"/>
      <c r="G28" s="29"/>
      <c r="H28" s="29"/>
    </row>
    <row r="29" spans="1:8">
      <c r="A29" s="30"/>
      <c r="B29" s="96"/>
      <c r="C29" s="97"/>
      <c r="D29" s="98"/>
      <c r="E29" s="30"/>
      <c r="F29" s="30"/>
      <c r="G29" s="30"/>
      <c r="H29" s="30"/>
    </row>
    <row r="30" spans="1:8">
      <c r="A30" s="31"/>
      <c r="B30" s="99"/>
      <c r="C30" s="100"/>
      <c r="D30" s="101"/>
      <c r="E30" s="31"/>
      <c r="F30" s="31"/>
      <c r="G30" s="31"/>
      <c r="H30" s="31"/>
    </row>
    <row r="31" spans="1:8">
      <c r="A31" s="25" t="s">
        <v>20</v>
      </c>
    </row>
    <row r="32" spans="1:8">
      <c r="A32" s="28" t="s">
        <v>1</v>
      </c>
      <c r="B32" s="28" t="s">
        <v>21</v>
      </c>
      <c r="C32" s="92" t="s">
        <v>22</v>
      </c>
      <c r="D32" s="92"/>
      <c r="E32" s="92"/>
      <c r="F32" s="92" t="s">
        <v>23</v>
      </c>
      <c r="G32" s="92"/>
      <c r="H32" s="92"/>
    </row>
    <row r="33" spans="1:8">
      <c r="A33" s="29"/>
      <c r="B33" s="51">
        <v>55000000</v>
      </c>
      <c r="C33" s="108">
        <v>57750000</v>
      </c>
      <c r="D33" s="109"/>
      <c r="E33" s="110"/>
      <c r="F33" s="108">
        <v>60637500</v>
      </c>
      <c r="G33" s="109"/>
      <c r="H33" s="110"/>
    </row>
    <row r="34" spans="1:8">
      <c r="A34" s="31"/>
      <c r="B34" s="31"/>
      <c r="C34" s="99"/>
      <c r="D34" s="100"/>
      <c r="E34" s="101"/>
      <c r="F34" s="99"/>
      <c r="G34" s="100"/>
      <c r="H34" s="101"/>
    </row>
    <row r="36" spans="1:8">
      <c r="A36" s="25" t="s">
        <v>87</v>
      </c>
    </row>
    <row r="37" spans="1:8">
      <c r="A37" s="25" t="s">
        <v>24</v>
      </c>
    </row>
  </sheetData>
  <mergeCells count="28">
    <mergeCell ref="B28:D28"/>
    <mergeCell ref="C34:E34"/>
    <mergeCell ref="F34:H34"/>
    <mergeCell ref="B29:D29"/>
    <mergeCell ref="B30:D30"/>
    <mergeCell ref="C32:E32"/>
    <mergeCell ref="F32:H32"/>
    <mergeCell ref="C33:E33"/>
    <mergeCell ref="F33:H33"/>
    <mergeCell ref="B12:D12"/>
    <mergeCell ref="B14:D14"/>
    <mergeCell ref="A17:A19"/>
    <mergeCell ref="B17:D19"/>
    <mergeCell ref="B21:D21"/>
    <mergeCell ref="B22:D22"/>
    <mergeCell ref="A25:A27"/>
    <mergeCell ref="B25:D27"/>
    <mergeCell ref="E17:E19"/>
    <mergeCell ref="B20:D20"/>
    <mergeCell ref="E25:E27"/>
    <mergeCell ref="A9:A11"/>
    <mergeCell ref="B9:D11"/>
    <mergeCell ref="E9:E11"/>
    <mergeCell ref="A1:H1"/>
    <mergeCell ref="A4:A5"/>
    <mergeCell ref="B4:B5"/>
    <mergeCell ref="E4:E5"/>
    <mergeCell ref="F4:H4"/>
  </mergeCells>
  <pageMargins left="0.45" right="0.22" top="0.75" bottom="0.75" header="0.37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สำนักปลัด.</vt:lpstr>
      <vt:lpstr>กองคลัง</vt:lpstr>
      <vt:lpstr>โยธา</vt:lpstr>
      <vt:lpstr>ศึกษา</vt:lpstr>
      <vt:lpstr>สาธาฯ</vt:lpstr>
      <vt:lpstr>ตรวจสอบฯ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Taew</dc:creator>
  <cp:lastModifiedBy>Windows User</cp:lastModifiedBy>
  <cp:lastPrinted>2014-08-20T07:06:41Z</cp:lastPrinted>
  <dcterms:created xsi:type="dcterms:W3CDTF">2014-08-18T03:40:07Z</dcterms:created>
  <dcterms:modified xsi:type="dcterms:W3CDTF">2015-06-05T08:16:20Z</dcterms:modified>
</cp:coreProperties>
</file>